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4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свод по школе общий минус исходные данные
</t>
        </r>
      </text>
    </comment>
  </commentList>
</comments>
</file>

<file path=xl/sharedStrings.xml><?xml version="1.0" encoding="utf-8"?>
<sst xmlns="http://schemas.openxmlformats.org/spreadsheetml/2006/main" count="273" uniqueCount="218">
  <si>
    <t>№ п/п</t>
  </si>
  <si>
    <t>Наименование показателя</t>
  </si>
  <si>
    <t>Сумма</t>
  </si>
  <si>
    <t>1.</t>
  </si>
  <si>
    <t>Нефинансовые активы, всего</t>
  </si>
  <si>
    <t>из них:</t>
  </si>
  <si>
    <t>1.1.</t>
  </si>
  <si>
    <t>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</si>
  <si>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</si>
  <si>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</si>
  <si>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</si>
  <si>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</si>
  <si>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</t>
  </si>
  <si>
    <t>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</si>
  <si>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</si>
  <si>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</si>
  <si>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</si>
  <si>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</si>
  <si>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</si>
  <si>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</si>
  <si>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</si>
  <si>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</si>
  <si>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</si>
  <si>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</si>
  <si>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местного бюджета</t>
  </si>
  <si>
    <t>2.2.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</si>
  <si>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</si>
  <si>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</si>
  <si>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</si>
  <si>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</si>
  <si>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</si>
  <si>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</si>
  <si>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</si>
  <si>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</si>
  <si>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</si>
  <si>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</si>
  <si>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</si>
  <si>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</si>
  <si>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</si>
  <si>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</si>
  <si>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</si>
  <si>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непроизводственных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</si>
  <si>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</si>
  <si>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</si>
  <si>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</si>
  <si>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</si>
  <si>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</si>
  <si>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</si>
  <si>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</si>
  <si>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</si>
  <si>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</si>
  <si>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</si>
  <si>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</si>
  <si>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</si>
  <si>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</si>
  <si>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</si>
  <si>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</si>
  <si>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</si>
  <si>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</si>
  <si>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</si>
  <si>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</si>
  <si>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</si>
  <si>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</si>
  <si>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местного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</si>
  <si>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</si>
  <si>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</si>
  <si>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</si>
  <si>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</si>
  <si>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</si>
  <si>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</si>
  <si>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</si>
  <si>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</si>
  <si>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</si>
  <si>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</si>
  <si>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</si>
  <si>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</si>
  <si>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</si>
  <si>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</si>
  <si>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</si>
  <si>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</si>
  <si>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</si>
  <si>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непроизводственных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</si>
  <si>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</si>
  <si>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</si>
  <si>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</si>
  <si>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</si>
  <si>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</si>
  <si>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</si>
  <si>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</si>
  <si>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</si>
  <si>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</si>
  <si>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</si>
  <si>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</si>
  <si>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</si>
  <si>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</si>
  <si>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</si>
  <si>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</si>
  <si>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</si>
  <si>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</si>
  <si>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</si>
  <si>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</si>
  <si>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</si>
  <si>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</si>
  <si>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</si>
  <si>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</si>
  <si>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</si>
  <si>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>в том числе</t>
  </si>
  <si>
    <t>операции по счетам, открытым в кредитных организациях в иностранной валюте</t>
  </si>
  <si>
    <t>Всего</t>
  </si>
  <si>
    <t>Код по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</si>
  <si>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</si>
  <si>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</si>
  <si>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</si>
  <si>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</si>
  <si>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</si>
  <si>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</si>
  <si>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</si>
  <si>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</si>
  <si>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</si>
  <si>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</si>
  <si>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</si>
  <si>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</si>
  <si>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</si>
  <si>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</si>
  <si>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</si>
  <si>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</si>
  <si>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</si>
  <si>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</si>
  <si>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</si>
  <si>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</si>
  <si>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</si>
  <si>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</si>
  <si>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</si>
  <si>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</si>
  <si>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</si>
  <si>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</si>
  <si>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</si>
  <si>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</si>
  <si>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</si>
  <si>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</si>
  <si>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</si>
  <si>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</si>
  <si>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</si>
  <si>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</si>
  <si>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</si>
  <si>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</si>
  <si>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1.3. Перечень услуг (работ), осуществляемых на платной основе:</t>
  </si>
  <si>
    <t>Наименование органа, осуществляющего функции и полномочия учредителя</t>
  </si>
  <si>
    <t>Единица измерения: руб.</t>
  </si>
  <si>
    <t>ИНН/КПП:</t>
  </si>
  <si>
    <t>по ОКПО</t>
  </si>
  <si>
    <t>по ОКЕИ</t>
  </si>
  <si>
    <t>Дата</t>
  </si>
  <si>
    <t>Форма по КФД</t>
  </si>
  <si>
    <t>План финансово-хозяйственной деятельности</t>
  </si>
  <si>
    <t>УТВЕРЖДАЮ</t>
  </si>
  <si>
    <t>операции по лицевым счетам, открытым в органах, осуществляющих ведение лицевых счетов учреждений</t>
  </si>
  <si>
    <t>(подпись)</t>
  </si>
  <si>
    <t>(расшифровка подписи)</t>
  </si>
  <si>
    <t>компенсация части родительской платы в ДОУ</t>
  </si>
  <si>
    <t>компенсация на книгоиздательскую продукцию педработникам</t>
  </si>
  <si>
    <t>Поступления от оказания платных услуг</t>
  </si>
  <si>
    <t>Поступления родительской платы</t>
  </si>
  <si>
    <t>Поступления от аренды имущества</t>
  </si>
  <si>
    <t xml:space="preserve">платные </t>
  </si>
  <si>
    <t>Контрольная цифра ( все расходы + ПНО)</t>
  </si>
  <si>
    <t xml:space="preserve"> - формирование разносторонне развитой личности ребенка с учетом особенностей его физического, психического развития, индивидуальных возможностей и способностей, обеспечения готовности к школьному обучению, оказания помощи семье в воспитании ребенка.</t>
  </si>
  <si>
    <t>Наименование муниципального бюджетного  учреждения</t>
  </si>
  <si>
    <t>остатки</t>
  </si>
  <si>
    <t>Добровольные пожертвования и целевые взносы юридических и физических лиц</t>
  </si>
  <si>
    <t>благот</t>
  </si>
  <si>
    <t>3.2.14.</t>
  </si>
  <si>
    <t>по оплате аренды за пользование имуществом</t>
  </si>
  <si>
    <t>аренда</t>
  </si>
  <si>
    <t>род.плата</t>
  </si>
  <si>
    <t>Поступления от оказания муниципальным бюджетным  учреждением услуг (выполнения работ), предоставление которых для физических и юридических лиц осуществляется на платной основе, всего:</t>
  </si>
  <si>
    <t>льготы по коммунальным услугам на селе (областной и местный бюджеты)</t>
  </si>
  <si>
    <t>выплаты на детей из многодетных семей - проезд к месту учебы и обратно, приобретение школьной формы для первоклассников</t>
  </si>
  <si>
    <t>Оплата проезда педработников в сельские школы</t>
  </si>
  <si>
    <t>без ПНО</t>
  </si>
  <si>
    <t>с ПНО</t>
  </si>
  <si>
    <t>Управление образования администрации Старооскольского городского округа</t>
  </si>
  <si>
    <t>3128018215/312801001</t>
  </si>
  <si>
    <t>Российская Федерация, Белгородская область, г. Старый Оскол, микрорайон Солнечный, дом 20</t>
  </si>
  <si>
    <t>1. Сведения о деятельности муниципального бюджетного (автономного) учреждения</t>
  </si>
  <si>
    <t>1.1. Цели деятельности муниципального бюджетного  (автономного) учреждения</t>
  </si>
  <si>
    <t>1.2. Виды деятельности муниципального бюджетного  (автономного) учреждения</t>
  </si>
  <si>
    <t>Адрес фактического местонахождения муниципального бюджетного (автономного) учреждения</t>
  </si>
  <si>
    <t>Г.Н.Канипова</t>
  </si>
  <si>
    <t>на 2015 год</t>
  </si>
  <si>
    <t>Субсидии на иные цели КВР 622</t>
  </si>
  <si>
    <t>Субсидии на иные цели (КВР 622)</t>
  </si>
  <si>
    <t xml:space="preserve">Главный бухгалтер </t>
  </si>
  <si>
    <t>учреждениях.</t>
  </si>
  <si>
    <t>Дебиторская задолженность по выданным авансам, полученным за счет средств местного бюджета, всего:</t>
  </si>
  <si>
    <t>Общая балансовая стоимость недвижимого муниципального имущества, всего:</t>
  </si>
  <si>
    <t>Общая балансовая стоимость движимого муниципального имущества, всего:</t>
  </si>
  <si>
    <t>4</t>
  </si>
  <si>
    <r>
      <t>Субсидии на выполнение муниципального задания (</t>
    </r>
    <r>
      <rPr>
        <sz val="11"/>
        <color indexed="8"/>
        <rFont val="Times New Roman"/>
        <family val="1"/>
      </rPr>
      <t>КВР 621)</t>
    </r>
  </si>
  <si>
    <t>.</t>
  </si>
  <si>
    <t>Заведующий МАДОУ детский сад №69 "Ладушки":</t>
  </si>
  <si>
    <t xml:space="preserve"> -занятия по дополнительным образовательным программам в дошкольных образовательных</t>
  </si>
  <si>
    <t xml:space="preserve">   возможность оказания дополнительных образовательных услуг (на бесплатной и платной основах)</t>
  </si>
  <si>
    <t>за пределами основной общеобразовательной программы с учетом потребностей семьи и возможностей ребенка на основе договора, заключенного между дошкольным образовательным учреждением и родителями (законными представителями).</t>
  </si>
  <si>
    <t>Начальник управления образования</t>
  </si>
  <si>
    <t xml:space="preserve">администрации Старооскольского </t>
  </si>
  <si>
    <t xml:space="preserve">городского округа   </t>
  </si>
  <si>
    <t xml:space="preserve"> ____________________ Л.В.Бугримова</t>
  </si>
  <si>
    <r>
      <t>" 31</t>
    </r>
    <r>
      <rPr>
        <sz val="11"/>
        <color indexed="8"/>
        <rFont val="Times New Roman"/>
        <family val="1"/>
      </rPr>
      <t xml:space="preserve"> "   декабря  2015г.</t>
    </r>
  </si>
  <si>
    <t>"31  "декабря  2015 г.</t>
  </si>
  <si>
    <t>Муниципальное автономное дошкольное образовательное учреждение детский сад №69 "Ладушки" Старооскольского городского округа</t>
  </si>
  <si>
    <t>Утвержденный бюджет на 31.12.2015 год (федеральный, областной, местный) КВР 621</t>
  </si>
  <si>
    <t>Н.Н.Мишина</t>
  </si>
  <si>
    <t>на 01.01.2016 г.</t>
  </si>
  <si>
    <t>*образовательная деятельность по образовательнным программам дошкольного образования, адаптированной образовательной программе дошкольного образования, дополнительным ощеразвивающим программам;</t>
  </si>
  <si>
    <t xml:space="preserve"> * предоставление психолого-педагогической помощи;</t>
  </si>
  <si>
    <t>* присмотр и уход за детьми</t>
  </si>
  <si>
    <t>Перечень разрешительных документов: Устав МАДОУ детский сад №69 "Ладушки", утвержденный постановлением главы  городского округа от10.12.2015 №4597, ОГРН 1023102366210; Свидетельство о государственной аккредитации №2871 от 30.04.10г.; Лицензия на право ведения образовательной деятельности №4982 от 25.10.11г.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</si>
</sst>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?_р_._-;_-@_-"/>
    <numFmt numFmtId="171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3" fontId="4" fillId="0" borderId="0" xfId="58" applyFont="1" applyFill="1" applyBorder="1" applyAlignment="1">
      <alignment horizontal="center"/>
    </xf>
    <xf numFmtId="43" fontId="4" fillId="0" borderId="0" xfId="58" applyFont="1" applyAlignment="1">
      <alignment/>
    </xf>
    <xf numFmtId="43" fontId="4" fillId="0" borderId="0" xfId="5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43" fontId="4" fillId="0" borderId="12" xfId="58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2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top"/>
    </xf>
    <xf numFmtId="1" fontId="4" fillId="0" borderId="10" xfId="5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4" fillId="0" borderId="0" xfId="58" applyNumberFormat="1" applyFont="1" applyFill="1" applyBorder="1" applyAlignment="1">
      <alignment horizontal="center" vertical="center"/>
    </xf>
    <xf numFmtId="1" fontId="4" fillId="0" borderId="0" xfId="58" applyNumberFormat="1" applyFont="1" applyAlignment="1">
      <alignment/>
    </xf>
    <xf numFmtId="1" fontId="6" fillId="0" borderId="0" xfId="58" applyNumberFormat="1" applyFont="1" applyFill="1" applyBorder="1" applyAlignment="1">
      <alignment vertical="center"/>
    </xf>
    <xf numFmtId="1" fontId="4" fillId="34" borderId="0" xfId="58" applyNumberFormat="1" applyFont="1" applyFill="1" applyBorder="1" applyAlignment="1">
      <alignment horizontal="center" vertical="center"/>
    </xf>
    <xf numFmtId="1" fontId="7" fillId="34" borderId="0" xfId="58" applyNumberFormat="1" applyFont="1" applyFill="1" applyBorder="1" applyAlignment="1">
      <alignment horizontal="center" vertical="center"/>
    </xf>
    <xf numFmtId="1" fontId="4" fillId="35" borderId="0" xfId="58" applyNumberFormat="1" applyFont="1" applyFill="1" applyBorder="1" applyAlignment="1">
      <alignment horizontal="center" vertical="center"/>
    </xf>
    <xf numFmtId="1" fontId="7" fillId="0" borderId="0" xfId="58" applyNumberFormat="1" applyFont="1" applyFill="1" applyBorder="1" applyAlignment="1">
      <alignment horizontal="center" vertical="center"/>
    </xf>
    <xf numFmtId="171" fontId="4" fillId="0" borderId="0" xfId="58" applyNumberFormat="1" applyFont="1" applyFill="1" applyBorder="1" applyAlignment="1">
      <alignment horizontal="center" vertical="center"/>
    </xf>
    <xf numFmtId="171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43" fontId="4" fillId="0" borderId="12" xfId="58" applyFont="1" applyFill="1" applyBorder="1" applyAlignment="1">
      <alignment horizontal="center"/>
    </xf>
    <xf numFmtId="1" fontId="4" fillId="0" borderId="12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6" fillId="0" borderId="14" xfId="58" applyNumberFormat="1" applyFont="1" applyFill="1" applyBorder="1" applyAlignment="1">
      <alignment horizontal="center" vertical="center"/>
    </xf>
    <xf numFmtId="1" fontId="6" fillId="0" borderId="13" xfId="58" applyNumberFormat="1" applyFont="1" applyFill="1" applyBorder="1" applyAlignment="1">
      <alignment horizontal="center" vertical="center"/>
    </xf>
    <xf numFmtId="1" fontId="4" fillId="0" borderId="10" xfId="58" applyNumberFormat="1" applyFont="1" applyFill="1" applyBorder="1" applyAlignment="1">
      <alignment horizontal="center" vertical="center"/>
    </xf>
    <xf numFmtId="1" fontId="4" fillId="0" borderId="14" xfId="58" applyNumberFormat="1" applyFont="1" applyFill="1" applyBorder="1" applyAlignment="1">
      <alignment horizontal="center" vertical="center"/>
    </xf>
    <xf numFmtId="1" fontId="6" fillId="0" borderId="10" xfId="58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8"/>
  <sheetViews>
    <sheetView tabSelected="1" zoomScalePageLayoutView="0" workbookViewId="0" topLeftCell="A166">
      <selection activeCell="D189" sqref="D189"/>
    </sheetView>
  </sheetViews>
  <sheetFormatPr defaultColWidth="9.140625" defaultRowHeight="15"/>
  <cols>
    <col min="1" max="1" width="7.7109375" style="3" customWidth="1"/>
    <col min="2" max="2" width="9.140625" style="3" customWidth="1"/>
    <col min="3" max="3" width="13.00390625" style="3" customWidth="1"/>
    <col min="4" max="4" width="4.421875" style="3" customWidth="1"/>
    <col min="5" max="5" width="10.7109375" style="3" customWidth="1"/>
    <col min="6" max="6" width="17.7109375" style="3" customWidth="1"/>
    <col min="7" max="7" width="7.00390625" style="3" hidden="1" customWidth="1"/>
    <col min="8" max="8" width="15.57421875" style="3" customWidth="1"/>
    <col min="9" max="9" width="14.28125" style="3" customWidth="1"/>
    <col min="10" max="10" width="5.7109375" style="3" hidden="1" customWidth="1"/>
    <col min="11" max="12" width="15.421875" style="3" hidden="1" customWidth="1"/>
    <col min="13" max="13" width="13.00390625" style="3" hidden="1" customWidth="1"/>
    <col min="14" max="14" width="8.7109375" style="3" hidden="1" customWidth="1"/>
    <col min="15" max="15" width="10.7109375" style="3" hidden="1" customWidth="1"/>
    <col min="16" max="16" width="12.57421875" style="3" hidden="1" customWidth="1"/>
    <col min="17" max="17" width="14.421875" style="3" hidden="1" customWidth="1"/>
    <col min="18" max="18" width="0" style="3" hidden="1" customWidth="1"/>
    <col min="19" max="19" width="14.8515625" style="3" hidden="1" customWidth="1"/>
    <col min="20" max="20" width="15.8515625" style="3" hidden="1" customWidth="1"/>
    <col min="21" max="16384" width="9.140625" style="3" customWidth="1"/>
  </cols>
  <sheetData>
    <row r="1" ht="15"/>
    <row r="2" spans="1:12" ht="15">
      <c r="A2" s="1"/>
      <c r="B2" s="1"/>
      <c r="C2" s="1"/>
      <c r="D2" s="1"/>
      <c r="E2" s="1"/>
      <c r="F2" s="95" t="s">
        <v>155</v>
      </c>
      <c r="G2" s="95"/>
      <c r="H2" s="95"/>
      <c r="I2" s="95"/>
      <c r="J2" s="8"/>
      <c r="K2" s="2"/>
      <c r="L2" s="2"/>
    </row>
    <row r="3" spans="1:12" ht="18" customHeight="1">
      <c r="A3" s="1"/>
      <c r="B3" s="1"/>
      <c r="C3" s="1"/>
      <c r="D3" s="1"/>
      <c r="E3" s="1"/>
      <c r="F3" s="102" t="s">
        <v>204</v>
      </c>
      <c r="G3" s="102"/>
      <c r="H3" s="102"/>
      <c r="I3" s="102"/>
      <c r="J3" s="42"/>
      <c r="K3" s="4"/>
      <c r="L3" s="4"/>
    </row>
    <row r="4" spans="1:12" ht="18" customHeight="1">
      <c r="A4" s="1"/>
      <c r="B4" s="1"/>
      <c r="C4" s="1"/>
      <c r="D4" s="1"/>
      <c r="E4" s="1"/>
      <c r="F4" s="102" t="s">
        <v>205</v>
      </c>
      <c r="G4" s="102"/>
      <c r="H4" s="102"/>
      <c r="I4" s="102"/>
      <c r="J4" s="42"/>
      <c r="K4" s="4"/>
      <c r="L4" s="4"/>
    </row>
    <row r="5" spans="1:12" ht="18" customHeight="1">
      <c r="A5" s="1"/>
      <c r="B5" s="1"/>
      <c r="C5" s="1"/>
      <c r="D5" s="1"/>
      <c r="E5" s="1"/>
      <c r="F5" s="102" t="s">
        <v>206</v>
      </c>
      <c r="G5" s="102"/>
      <c r="H5" s="102"/>
      <c r="I5" s="102"/>
      <c r="J5" s="42"/>
      <c r="K5" s="4"/>
      <c r="L5" s="4"/>
    </row>
    <row r="6" spans="1:12" ht="18" customHeight="1">
      <c r="A6" s="1"/>
      <c r="B6" s="1"/>
      <c r="C6" s="1"/>
      <c r="D6" s="1"/>
      <c r="E6" s="1"/>
      <c r="F6" s="95" t="s">
        <v>207</v>
      </c>
      <c r="G6" s="95"/>
      <c r="H6" s="95"/>
      <c r="I6" s="95"/>
      <c r="J6" s="95"/>
      <c r="K6" s="2"/>
      <c r="L6" s="2"/>
    </row>
    <row r="7" spans="1:12" ht="21.75" customHeight="1">
      <c r="A7" s="1"/>
      <c r="B7" s="1"/>
      <c r="C7" s="1"/>
      <c r="D7" s="1"/>
      <c r="E7" s="1"/>
      <c r="F7" s="1"/>
      <c r="G7" s="136" t="s">
        <v>208</v>
      </c>
      <c r="H7" s="69"/>
      <c r="I7" s="69"/>
      <c r="J7" s="69"/>
      <c r="K7" s="2"/>
      <c r="L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15">
      <c r="A10" s="93" t="s">
        <v>154</v>
      </c>
      <c r="B10" s="93"/>
      <c r="C10" s="93"/>
      <c r="D10" s="93"/>
      <c r="E10" s="93"/>
      <c r="F10" s="93"/>
      <c r="G10" s="93"/>
      <c r="H10" s="93"/>
      <c r="I10" s="93"/>
      <c r="J10" s="93"/>
      <c r="K10" s="5"/>
      <c r="L10" s="5"/>
    </row>
    <row r="11" spans="1:12" ht="15">
      <c r="A11" s="93" t="s">
        <v>189</v>
      </c>
      <c r="B11" s="93"/>
      <c r="C11" s="93"/>
      <c r="D11" s="93"/>
      <c r="E11" s="93"/>
      <c r="F11" s="93"/>
      <c r="G11" s="93"/>
      <c r="H11" s="93"/>
      <c r="I11" s="93"/>
      <c r="J11" s="93"/>
      <c r="K11" s="5"/>
      <c r="L11" s="5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2" ht="15">
      <c r="A13" s="1"/>
      <c r="B13" s="1"/>
      <c r="C13" s="1"/>
      <c r="D13" s="1"/>
      <c r="E13" s="1"/>
      <c r="F13" s="1"/>
      <c r="G13" s="81" t="s">
        <v>153</v>
      </c>
      <c r="H13" s="90"/>
      <c r="I13" s="89"/>
      <c r="J13" s="89"/>
      <c r="K13" s="49"/>
      <c r="L13" s="6"/>
    </row>
    <row r="14" spans="1:12" ht="15">
      <c r="A14" s="1"/>
      <c r="B14" s="1"/>
      <c r="C14" s="1"/>
      <c r="D14" s="135" t="s">
        <v>209</v>
      </c>
      <c r="E14" s="81"/>
      <c r="F14" s="81"/>
      <c r="G14" s="81" t="s">
        <v>152</v>
      </c>
      <c r="H14" s="90"/>
      <c r="I14" s="100">
        <v>42369</v>
      </c>
      <c r="J14" s="89"/>
      <c r="K14" s="49"/>
      <c r="L14" s="6"/>
    </row>
    <row r="15" spans="1:12" ht="15">
      <c r="A15" s="1"/>
      <c r="B15" s="1"/>
      <c r="C15" s="1"/>
      <c r="D15" s="1"/>
      <c r="E15" s="1"/>
      <c r="F15" s="1"/>
      <c r="G15" s="1"/>
      <c r="H15" s="1"/>
      <c r="I15" s="89"/>
      <c r="J15" s="89"/>
      <c r="K15" s="49"/>
      <c r="L15" s="6"/>
    </row>
    <row r="16" spans="1:12" ht="81" customHeight="1">
      <c r="A16" s="86" t="s">
        <v>167</v>
      </c>
      <c r="B16" s="86"/>
      <c r="C16" s="86"/>
      <c r="D16" s="134" t="s">
        <v>210</v>
      </c>
      <c r="E16" s="91"/>
      <c r="F16" s="91"/>
      <c r="G16" s="92" t="s">
        <v>150</v>
      </c>
      <c r="H16" s="92"/>
      <c r="I16" s="89">
        <v>50972607</v>
      </c>
      <c r="J16" s="89"/>
      <c r="K16" s="49"/>
      <c r="L16" s="6"/>
    </row>
    <row r="17" spans="1:12" ht="15">
      <c r="A17" s="87" t="s">
        <v>149</v>
      </c>
      <c r="B17" s="87"/>
      <c r="C17" s="87"/>
      <c r="D17" s="96" t="s">
        <v>182</v>
      </c>
      <c r="E17" s="96"/>
      <c r="F17" s="96"/>
      <c r="G17" s="1"/>
      <c r="H17" s="1"/>
      <c r="I17" s="89"/>
      <c r="J17" s="89"/>
      <c r="K17" s="49"/>
      <c r="L17" s="6"/>
    </row>
    <row r="18" spans="1:12" ht="15">
      <c r="A18" s="87" t="s">
        <v>148</v>
      </c>
      <c r="B18" s="87"/>
      <c r="C18" s="87"/>
      <c r="D18" s="1"/>
      <c r="E18" s="1"/>
      <c r="F18" s="1"/>
      <c r="G18" s="92" t="s">
        <v>151</v>
      </c>
      <c r="H18" s="92"/>
      <c r="I18" s="89">
        <v>383</v>
      </c>
      <c r="J18" s="89"/>
      <c r="K18" s="49"/>
      <c r="L18" s="6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2" ht="48" customHeight="1">
      <c r="A20" s="86" t="s">
        <v>147</v>
      </c>
      <c r="B20" s="86"/>
      <c r="C20" s="86"/>
      <c r="D20" s="94" t="s">
        <v>181</v>
      </c>
      <c r="E20" s="94"/>
      <c r="F20" s="94"/>
      <c r="G20" s="7"/>
      <c r="H20" s="7"/>
      <c r="I20" s="7"/>
      <c r="J20" s="7"/>
      <c r="K20" s="8"/>
      <c r="L20" s="8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72.75" customHeight="1">
      <c r="A22" s="86" t="s">
        <v>187</v>
      </c>
      <c r="B22" s="86"/>
      <c r="C22" s="86"/>
      <c r="D22" s="94" t="s">
        <v>183</v>
      </c>
      <c r="E22" s="94"/>
      <c r="F22" s="94"/>
      <c r="G22" s="7"/>
      <c r="H22" s="7"/>
      <c r="I22" s="7"/>
      <c r="J22" s="7"/>
      <c r="K22" s="8"/>
      <c r="L22" s="8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2" ht="15">
      <c r="A24" s="81" t="s">
        <v>184</v>
      </c>
      <c r="B24" s="81"/>
      <c r="C24" s="81"/>
      <c r="D24" s="81"/>
      <c r="E24" s="81"/>
      <c r="F24" s="81"/>
      <c r="G24" s="81"/>
      <c r="H24" s="81"/>
      <c r="I24" s="81"/>
      <c r="J24" s="81"/>
      <c r="K24" s="2"/>
      <c r="L24" s="2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2" ht="15">
      <c r="A26" s="87" t="s">
        <v>185</v>
      </c>
      <c r="B26" s="87"/>
      <c r="C26" s="87"/>
      <c r="D26" s="87"/>
      <c r="E26" s="87"/>
      <c r="F26" s="87"/>
      <c r="G26" s="87"/>
      <c r="H26" s="87"/>
      <c r="I26" s="87"/>
      <c r="J26" s="87"/>
      <c r="K26" s="9"/>
      <c r="L26" s="9"/>
    </row>
    <row r="27" spans="1:12" ht="45.75" customHeight="1">
      <c r="A27" s="86" t="s">
        <v>166</v>
      </c>
      <c r="B27" s="86"/>
      <c r="C27" s="86"/>
      <c r="D27" s="86"/>
      <c r="E27" s="86"/>
      <c r="F27" s="86"/>
      <c r="G27" s="86"/>
      <c r="H27" s="86"/>
      <c r="I27" s="86"/>
      <c r="J27" s="86"/>
      <c r="K27" s="4"/>
      <c r="L27" s="4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2" ht="15">
      <c r="A29" s="87" t="s">
        <v>186</v>
      </c>
      <c r="B29" s="87"/>
      <c r="C29" s="87"/>
      <c r="D29" s="87"/>
      <c r="E29" s="87"/>
      <c r="F29" s="87"/>
      <c r="G29" s="87"/>
      <c r="H29" s="87"/>
      <c r="I29" s="87"/>
      <c r="J29" s="87"/>
      <c r="K29" s="9"/>
      <c r="L29" s="9"/>
    </row>
    <row r="30" spans="1:12" ht="45.75" customHeight="1">
      <c r="A30" s="132" t="s">
        <v>214</v>
      </c>
      <c r="B30" s="86"/>
      <c r="C30" s="86"/>
      <c r="D30" s="86"/>
      <c r="E30" s="86"/>
      <c r="F30" s="86"/>
      <c r="G30" s="86"/>
      <c r="H30" s="86"/>
      <c r="I30" s="86"/>
      <c r="J30" s="86"/>
      <c r="K30" s="9"/>
      <c r="L30" s="9"/>
    </row>
    <row r="31" spans="1:12" ht="18" customHeight="1">
      <c r="A31" s="132" t="s">
        <v>215</v>
      </c>
      <c r="B31" s="86"/>
      <c r="C31" s="86"/>
      <c r="D31" s="86"/>
      <c r="E31" s="86"/>
      <c r="F31" s="86"/>
      <c r="G31" s="86"/>
      <c r="H31" s="86"/>
      <c r="I31" s="86"/>
      <c r="J31" s="86"/>
      <c r="K31" s="4"/>
      <c r="L31" s="4"/>
    </row>
    <row r="32" spans="1:12" ht="17.25" customHeight="1">
      <c r="A32" s="132" t="s">
        <v>216</v>
      </c>
      <c r="B32" s="86"/>
      <c r="C32" s="86"/>
      <c r="D32" s="86"/>
      <c r="E32" s="86"/>
      <c r="F32" s="86"/>
      <c r="G32" s="86"/>
      <c r="H32" s="86"/>
      <c r="I32" s="86"/>
      <c r="J32" s="86"/>
      <c r="K32" s="4"/>
      <c r="L32" s="4"/>
    </row>
    <row r="33" spans="1:12" ht="17.25" customHeight="1">
      <c r="A33" s="86" t="s">
        <v>202</v>
      </c>
      <c r="B33" s="86"/>
      <c r="C33" s="86"/>
      <c r="D33" s="86"/>
      <c r="E33" s="86"/>
      <c r="F33" s="86"/>
      <c r="G33" s="86"/>
      <c r="H33" s="86"/>
      <c r="I33" s="86"/>
      <c r="J33" s="50"/>
      <c r="K33" s="4"/>
      <c r="L33" s="4"/>
    </row>
    <row r="34" spans="1:12" ht="46.5" customHeight="1">
      <c r="A34" s="131" t="s">
        <v>203</v>
      </c>
      <c r="B34" s="131"/>
      <c r="C34" s="131"/>
      <c r="D34" s="131"/>
      <c r="E34" s="131"/>
      <c r="F34" s="131"/>
      <c r="G34" s="131"/>
      <c r="H34" s="131"/>
      <c r="I34" s="131"/>
      <c r="J34" s="51"/>
      <c r="K34" s="51"/>
      <c r="L34" s="51"/>
    </row>
    <row r="35" spans="1:12" ht="15">
      <c r="A35" s="87" t="s">
        <v>146</v>
      </c>
      <c r="B35" s="87"/>
      <c r="C35" s="87"/>
      <c r="D35" s="87"/>
      <c r="E35" s="87"/>
      <c r="F35" s="87"/>
      <c r="G35" s="87"/>
      <c r="H35" s="87"/>
      <c r="I35" s="87"/>
      <c r="J35" s="87"/>
      <c r="K35" s="9"/>
      <c r="L35" s="9"/>
    </row>
    <row r="36" spans="1:12" ht="15">
      <c r="A36" s="87" t="s">
        <v>201</v>
      </c>
      <c r="B36" s="87"/>
      <c r="C36" s="87"/>
      <c r="D36" s="87"/>
      <c r="E36" s="87"/>
      <c r="F36" s="87"/>
      <c r="G36" s="87"/>
      <c r="H36" s="87"/>
      <c r="I36" s="87"/>
      <c r="J36" s="87"/>
      <c r="K36" s="2"/>
      <c r="L36" s="2"/>
    </row>
    <row r="37" spans="1:12" ht="15">
      <c r="A37" s="87" t="s">
        <v>193</v>
      </c>
      <c r="B37" s="87"/>
      <c r="C37" s="87"/>
      <c r="D37" s="87"/>
      <c r="E37" s="87"/>
      <c r="F37" s="87"/>
      <c r="G37" s="87"/>
      <c r="H37" s="87"/>
      <c r="I37" s="87"/>
      <c r="J37" s="10"/>
      <c r="K37" s="2"/>
      <c r="L37" s="2"/>
    </row>
    <row r="38" spans="1:12" s="43" customFormat="1" ht="63" customHeight="1">
      <c r="A38" s="132" t="s">
        <v>217</v>
      </c>
      <c r="B38" s="86"/>
      <c r="C38" s="86"/>
      <c r="D38" s="86"/>
      <c r="E38" s="86"/>
      <c r="F38" s="86"/>
      <c r="G38" s="86"/>
      <c r="H38" s="86"/>
      <c r="I38" s="86"/>
      <c r="J38" s="41"/>
      <c r="K38" s="42"/>
      <c r="L38" s="42"/>
    </row>
    <row r="39" spans="1:12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2"/>
      <c r="L39" s="2"/>
    </row>
    <row r="40" spans="1:12" ht="16.5" customHeight="1">
      <c r="A40" s="133" t="s">
        <v>213</v>
      </c>
      <c r="B40" s="88"/>
      <c r="C40" s="88"/>
      <c r="D40" s="88"/>
      <c r="E40" s="88"/>
      <c r="F40" s="88"/>
      <c r="G40" s="88"/>
      <c r="H40" s="103"/>
      <c r="I40" s="103"/>
      <c r="J40" s="103"/>
      <c r="K40" s="6"/>
      <c r="L40" s="6"/>
    </row>
    <row r="41" spans="1:12" s="32" customFormat="1" ht="20.25" customHeight="1">
      <c r="A41" s="30" t="s">
        <v>0</v>
      </c>
      <c r="B41" s="101" t="s">
        <v>1</v>
      </c>
      <c r="C41" s="101"/>
      <c r="D41" s="101"/>
      <c r="E41" s="101"/>
      <c r="F41" s="101"/>
      <c r="G41" s="104"/>
      <c r="H41" s="101" t="s">
        <v>2</v>
      </c>
      <c r="I41" s="101"/>
      <c r="J41" s="104"/>
      <c r="K41" s="33"/>
      <c r="L41" s="31"/>
    </row>
    <row r="42" spans="1:12" s="32" customFormat="1" ht="12" customHeight="1">
      <c r="A42" s="30">
        <v>1</v>
      </c>
      <c r="B42" s="104">
        <v>2</v>
      </c>
      <c r="C42" s="130"/>
      <c r="D42" s="130"/>
      <c r="E42" s="130"/>
      <c r="F42" s="130"/>
      <c r="G42" s="130"/>
      <c r="H42" s="101">
        <v>3</v>
      </c>
      <c r="I42" s="101"/>
      <c r="J42" s="104"/>
      <c r="K42" s="33"/>
      <c r="L42" s="31"/>
    </row>
    <row r="43" spans="1:12" ht="18" customHeight="1">
      <c r="A43" s="12" t="s">
        <v>3</v>
      </c>
      <c r="B43" s="85" t="s">
        <v>4</v>
      </c>
      <c r="C43" s="85"/>
      <c r="D43" s="85"/>
      <c r="E43" s="85"/>
      <c r="F43" s="85"/>
      <c r="G43" s="105"/>
      <c r="H43" s="84">
        <f>SUM(H45,H51)</f>
        <v>30790336.14</v>
      </c>
      <c r="I43" s="84"/>
      <c r="J43" s="99"/>
      <c r="K43" s="34"/>
      <c r="L43" s="13"/>
    </row>
    <row r="44" spans="1:12" ht="17.25" customHeight="1">
      <c r="A44" s="12"/>
      <c r="B44" s="85" t="s">
        <v>5</v>
      </c>
      <c r="C44" s="85"/>
      <c r="D44" s="85"/>
      <c r="E44" s="85"/>
      <c r="F44" s="85"/>
      <c r="G44" s="105"/>
      <c r="H44" s="84"/>
      <c r="I44" s="84"/>
      <c r="J44" s="99"/>
      <c r="K44" s="34"/>
      <c r="L44" s="13"/>
    </row>
    <row r="45" spans="1:12" ht="33.75" customHeight="1">
      <c r="A45" s="12" t="s">
        <v>6</v>
      </c>
      <c r="B45" s="77" t="s">
        <v>195</v>
      </c>
      <c r="C45" s="77"/>
      <c r="D45" s="77"/>
      <c r="E45" s="77"/>
      <c r="F45" s="77"/>
      <c r="G45" s="97"/>
      <c r="H45" s="84">
        <f>SUM(H47:J49)</f>
        <v>27176763.4</v>
      </c>
      <c r="I45" s="84"/>
      <c r="J45" s="99"/>
      <c r="K45" s="34"/>
      <c r="L45" s="13"/>
    </row>
    <row r="46" spans="1:12" ht="17.25" customHeight="1">
      <c r="A46" s="12"/>
      <c r="B46" s="77" t="s">
        <v>7</v>
      </c>
      <c r="C46" s="77"/>
      <c r="D46" s="77"/>
      <c r="E46" s="77"/>
      <c r="F46" s="77"/>
      <c r="G46" s="97"/>
      <c r="H46" s="84"/>
      <c r="I46" s="84"/>
      <c r="J46" s="99"/>
      <c r="K46" s="34"/>
      <c r="L46" s="13"/>
    </row>
    <row r="47" spans="1:12" ht="47.25" customHeight="1">
      <c r="A47" s="12" t="s">
        <v>8</v>
      </c>
      <c r="B47" s="77" t="s">
        <v>9</v>
      </c>
      <c r="C47" s="77"/>
      <c r="D47" s="77"/>
      <c r="E47" s="77"/>
      <c r="F47" s="77"/>
      <c r="G47" s="97"/>
      <c r="H47" s="84">
        <v>27176763.4</v>
      </c>
      <c r="I47" s="84"/>
      <c r="J47" s="99"/>
      <c r="K47" s="34"/>
      <c r="L47" s="13"/>
    </row>
    <row r="48" spans="1:12" ht="61.5" customHeight="1">
      <c r="A48" s="12" t="s">
        <v>10</v>
      </c>
      <c r="B48" s="77" t="s">
        <v>11</v>
      </c>
      <c r="C48" s="77"/>
      <c r="D48" s="77"/>
      <c r="E48" s="77"/>
      <c r="F48" s="77"/>
      <c r="G48" s="97"/>
      <c r="H48" s="84"/>
      <c r="I48" s="84"/>
      <c r="J48" s="99"/>
      <c r="K48" s="34"/>
      <c r="L48" s="13"/>
    </row>
    <row r="49" spans="1:12" ht="63" customHeight="1">
      <c r="A49" s="12" t="s">
        <v>12</v>
      </c>
      <c r="B49" s="77" t="s">
        <v>13</v>
      </c>
      <c r="C49" s="77"/>
      <c r="D49" s="77"/>
      <c r="E49" s="77"/>
      <c r="F49" s="77"/>
      <c r="G49" s="97"/>
      <c r="H49" s="84"/>
      <c r="I49" s="84"/>
      <c r="J49" s="99"/>
      <c r="K49" s="34"/>
      <c r="L49" s="13"/>
    </row>
    <row r="50" spans="1:12" ht="30" customHeight="1">
      <c r="A50" s="12" t="s">
        <v>14</v>
      </c>
      <c r="B50" s="77" t="s">
        <v>15</v>
      </c>
      <c r="C50" s="77"/>
      <c r="D50" s="77"/>
      <c r="E50" s="77"/>
      <c r="F50" s="77"/>
      <c r="G50" s="97"/>
      <c r="H50" s="84">
        <v>18877722.37</v>
      </c>
      <c r="I50" s="84"/>
      <c r="J50" s="99"/>
      <c r="K50" s="34"/>
      <c r="L50" s="13"/>
    </row>
    <row r="51" spans="1:12" ht="33.75" customHeight="1">
      <c r="A51" s="12" t="s">
        <v>16</v>
      </c>
      <c r="B51" s="77" t="s">
        <v>196</v>
      </c>
      <c r="C51" s="77"/>
      <c r="D51" s="77"/>
      <c r="E51" s="77"/>
      <c r="F51" s="77"/>
      <c r="G51" s="97"/>
      <c r="H51" s="84">
        <v>3613572.74</v>
      </c>
      <c r="I51" s="84"/>
      <c r="J51" s="99"/>
      <c r="K51" s="34"/>
      <c r="L51" s="13"/>
    </row>
    <row r="52" spans="1:12" ht="18.75" customHeight="1">
      <c r="A52" s="12"/>
      <c r="B52" s="77" t="s">
        <v>7</v>
      </c>
      <c r="C52" s="77"/>
      <c r="D52" s="77"/>
      <c r="E52" s="77"/>
      <c r="F52" s="77"/>
      <c r="G52" s="97"/>
      <c r="H52" s="84" t="s">
        <v>199</v>
      </c>
      <c r="I52" s="84"/>
      <c r="J52" s="99"/>
      <c r="K52" s="34"/>
      <c r="L52" s="13"/>
    </row>
    <row r="53" spans="1:12" ht="35.25" customHeight="1">
      <c r="A53" s="12" t="s">
        <v>17</v>
      </c>
      <c r="B53" s="77" t="s">
        <v>18</v>
      </c>
      <c r="C53" s="77"/>
      <c r="D53" s="77"/>
      <c r="E53" s="77"/>
      <c r="F53" s="77"/>
      <c r="G53" s="97"/>
      <c r="H53" s="84">
        <v>1457245.98</v>
      </c>
      <c r="I53" s="84"/>
      <c r="J53" s="99"/>
      <c r="K53" s="34"/>
      <c r="L53" s="13"/>
    </row>
    <row r="54" spans="1:12" ht="30" customHeight="1">
      <c r="A54" s="12" t="s">
        <v>19</v>
      </c>
      <c r="B54" s="77" t="s">
        <v>20</v>
      </c>
      <c r="C54" s="77"/>
      <c r="D54" s="77"/>
      <c r="E54" s="77"/>
      <c r="F54" s="77"/>
      <c r="G54" s="97"/>
      <c r="H54" s="84">
        <v>77826.99</v>
      </c>
      <c r="I54" s="84"/>
      <c r="J54" s="99"/>
      <c r="K54" s="34"/>
      <c r="L54" s="13"/>
    </row>
    <row r="55" spans="1:12" ht="15.75" customHeight="1">
      <c r="A55" s="12" t="s">
        <v>21</v>
      </c>
      <c r="B55" s="77" t="s">
        <v>22</v>
      </c>
      <c r="C55" s="77"/>
      <c r="D55" s="77"/>
      <c r="E55" s="77"/>
      <c r="F55" s="77"/>
      <c r="G55" s="97"/>
      <c r="H55" s="84">
        <f>SUM(H57,H58,H71)</f>
        <v>1.47</v>
      </c>
      <c r="I55" s="84"/>
      <c r="J55" s="99"/>
      <c r="K55" s="34"/>
      <c r="L55" s="13"/>
    </row>
    <row r="56" spans="1:12" ht="17.25" customHeight="1">
      <c r="A56" s="12"/>
      <c r="B56" s="77" t="s">
        <v>5</v>
      </c>
      <c r="C56" s="77"/>
      <c r="D56" s="77"/>
      <c r="E56" s="77"/>
      <c r="F56" s="77"/>
      <c r="G56" s="97"/>
      <c r="H56" s="84"/>
      <c r="I56" s="84"/>
      <c r="J56" s="99"/>
      <c r="K56" s="34"/>
      <c r="L56" s="13"/>
    </row>
    <row r="57" spans="1:12" ht="35.25" customHeight="1">
      <c r="A57" s="12" t="s">
        <v>23</v>
      </c>
      <c r="B57" s="77" t="s">
        <v>24</v>
      </c>
      <c r="C57" s="77"/>
      <c r="D57" s="77"/>
      <c r="E57" s="77"/>
      <c r="F57" s="77"/>
      <c r="G57" s="97"/>
      <c r="H57" s="84"/>
      <c r="I57" s="84"/>
      <c r="J57" s="99"/>
      <c r="K57" s="34"/>
      <c r="L57" s="13"/>
    </row>
    <row r="58" spans="1:12" s="32" customFormat="1" ht="44.25" customHeight="1">
      <c r="A58" s="39" t="s">
        <v>25</v>
      </c>
      <c r="B58" s="106" t="s">
        <v>194</v>
      </c>
      <c r="C58" s="106"/>
      <c r="D58" s="106"/>
      <c r="E58" s="106"/>
      <c r="F58" s="106"/>
      <c r="G58" s="107"/>
      <c r="H58" s="108">
        <f>SUM(H60:J69)</f>
        <v>1.47</v>
      </c>
      <c r="I58" s="108"/>
      <c r="J58" s="129"/>
      <c r="K58" s="47"/>
      <c r="L58" s="40"/>
    </row>
    <row r="59" spans="1:12" ht="16.5" customHeight="1">
      <c r="A59" s="12"/>
      <c r="B59" s="77" t="s">
        <v>7</v>
      </c>
      <c r="C59" s="77"/>
      <c r="D59" s="77"/>
      <c r="E59" s="77"/>
      <c r="F59" s="77"/>
      <c r="G59" s="97"/>
      <c r="H59" s="84"/>
      <c r="I59" s="84"/>
      <c r="J59" s="99"/>
      <c r="K59" s="34"/>
      <c r="L59" s="13"/>
    </row>
    <row r="60" spans="1:12" ht="23.25" customHeight="1">
      <c r="A60" s="12" t="s">
        <v>26</v>
      </c>
      <c r="B60" s="77" t="s">
        <v>27</v>
      </c>
      <c r="C60" s="77"/>
      <c r="D60" s="77"/>
      <c r="E60" s="77"/>
      <c r="F60" s="77"/>
      <c r="G60" s="97"/>
      <c r="H60" s="84"/>
      <c r="I60" s="84"/>
      <c r="J60" s="99"/>
      <c r="K60" s="34"/>
      <c r="L60" s="13"/>
    </row>
    <row r="61" spans="1:12" ht="23.25" customHeight="1">
      <c r="A61" s="12" t="s">
        <v>28</v>
      </c>
      <c r="B61" s="77" t="s">
        <v>29</v>
      </c>
      <c r="C61" s="77"/>
      <c r="D61" s="77"/>
      <c r="E61" s="77"/>
      <c r="F61" s="77"/>
      <c r="G61" s="97"/>
      <c r="H61" s="84"/>
      <c r="I61" s="84"/>
      <c r="J61" s="99"/>
      <c r="K61" s="34"/>
      <c r="L61" s="13"/>
    </row>
    <row r="62" spans="1:12" ht="22.5" customHeight="1">
      <c r="A62" s="12" t="s">
        <v>30</v>
      </c>
      <c r="B62" s="77" t="s">
        <v>31</v>
      </c>
      <c r="C62" s="77"/>
      <c r="D62" s="77"/>
      <c r="E62" s="77"/>
      <c r="F62" s="77"/>
      <c r="G62" s="97"/>
      <c r="H62" s="84"/>
      <c r="I62" s="84"/>
      <c r="J62" s="99"/>
      <c r="K62" s="34"/>
      <c r="L62" s="13"/>
    </row>
    <row r="63" spans="1:12" ht="31.5" customHeight="1">
      <c r="A63" s="12" t="s">
        <v>32</v>
      </c>
      <c r="B63" s="77" t="s">
        <v>33</v>
      </c>
      <c r="C63" s="77"/>
      <c r="D63" s="77"/>
      <c r="E63" s="77"/>
      <c r="F63" s="77"/>
      <c r="G63" s="97"/>
      <c r="H63" s="84"/>
      <c r="I63" s="84"/>
      <c r="J63" s="99"/>
      <c r="K63" s="34"/>
      <c r="L63" s="13"/>
    </row>
    <row r="64" spans="1:12" ht="21.75" customHeight="1">
      <c r="A64" s="12" t="s">
        <v>34</v>
      </c>
      <c r="B64" s="77" t="s">
        <v>35</v>
      </c>
      <c r="C64" s="77"/>
      <c r="D64" s="77"/>
      <c r="E64" s="77"/>
      <c r="F64" s="77"/>
      <c r="G64" s="97"/>
      <c r="H64" s="84"/>
      <c r="I64" s="84"/>
      <c r="J64" s="99"/>
      <c r="K64" s="34"/>
      <c r="L64" s="13"/>
    </row>
    <row r="65" spans="1:12" ht="25.5" customHeight="1">
      <c r="A65" s="14" t="s">
        <v>36</v>
      </c>
      <c r="B65" s="77" t="s">
        <v>37</v>
      </c>
      <c r="C65" s="77"/>
      <c r="D65" s="77"/>
      <c r="E65" s="77"/>
      <c r="F65" s="77"/>
      <c r="G65" s="97"/>
      <c r="H65" s="84"/>
      <c r="I65" s="84"/>
      <c r="J65" s="99"/>
      <c r="K65" s="34"/>
      <c r="L65" s="13"/>
    </row>
    <row r="66" spans="1:12" ht="33.75" customHeight="1">
      <c r="A66" s="12" t="s">
        <v>38</v>
      </c>
      <c r="B66" s="77" t="s">
        <v>39</v>
      </c>
      <c r="C66" s="77"/>
      <c r="D66" s="77"/>
      <c r="E66" s="77"/>
      <c r="F66" s="77"/>
      <c r="G66" s="97"/>
      <c r="H66" s="84"/>
      <c r="I66" s="84"/>
      <c r="J66" s="99"/>
      <c r="K66" s="34"/>
      <c r="L66" s="13"/>
    </row>
    <row r="67" spans="1:12" ht="35.25" customHeight="1">
      <c r="A67" s="12" t="s">
        <v>40</v>
      </c>
      <c r="B67" s="77" t="s">
        <v>41</v>
      </c>
      <c r="C67" s="77"/>
      <c r="D67" s="77"/>
      <c r="E67" s="77"/>
      <c r="F67" s="77"/>
      <c r="G67" s="97"/>
      <c r="H67" s="84"/>
      <c r="I67" s="84"/>
      <c r="J67" s="99"/>
      <c r="K67" s="34"/>
      <c r="L67" s="13"/>
    </row>
    <row r="68" spans="1:12" ht="29.25" customHeight="1">
      <c r="A68" s="12" t="s">
        <v>42</v>
      </c>
      <c r="B68" s="77" t="s">
        <v>43</v>
      </c>
      <c r="C68" s="77"/>
      <c r="D68" s="77"/>
      <c r="E68" s="77"/>
      <c r="F68" s="77"/>
      <c r="G68" s="97"/>
      <c r="H68" s="84"/>
      <c r="I68" s="84"/>
      <c r="J68" s="99"/>
      <c r="K68" s="34"/>
      <c r="L68" s="13"/>
    </row>
    <row r="69" spans="1:12" ht="36.75" customHeight="1">
      <c r="A69" s="12" t="s">
        <v>44</v>
      </c>
      <c r="B69" s="77" t="s">
        <v>45</v>
      </c>
      <c r="C69" s="77"/>
      <c r="D69" s="77"/>
      <c r="E69" s="77"/>
      <c r="F69" s="77"/>
      <c r="G69" s="97"/>
      <c r="H69" s="84">
        <v>1.47</v>
      </c>
      <c r="I69" s="84"/>
      <c r="J69" s="99"/>
      <c r="K69" s="34"/>
      <c r="L69" s="13"/>
    </row>
    <row r="70" spans="1:12" s="32" customFormat="1" ht="12" customHeight="1">
      <c r="A70" s="30">
        <v>1</v>
      </c>
      <c r="B70" s="104">
        <v>2</v>
      </c>
      <c r="C70" s="130"/>
      <c r="D70" s="130"/>
      <c r="E70" s="130"/>
      <c r="F70" s="130"/>
      <c r="G70" s="130"/>
      <c r="H70" s="101">
        <v>3</v>
      </c>
      <c r="I70" s="101"/>
      <c r="J70" s="104"/>
      <c r="K70" s="33"/>
      <c r="L70" s="31"/>
    </row>
    <row r="71" spans="1:12" s="32" customFormat="1" ht="43.5" customHeight="1">
      <c r="A71" s="39" t="s">
        <v>46</v>
      </c>
      <c r="B71" s="106" t="s">
        <v>47</v>
      </c>
      <c r="C71" s="106"/>
      <c r="D71" s="106"/>
      <c r="E71" s="106"/>
      <c r="F71" s="106"/>
      <c r="G71" s="107"/>
      <c r="H71" s="108">
        <f>SUM(H73:J82)</f>
        <v>0</v>
      </c>
      <c r="I71" s="108"/>
      <c r="J71" s="129"/>
      <c r="K71" s="47"/>
      <c r="L71" s="40"/>
    </row>
    <row r="72" spans="1:12" ht="15" customHeight="1">
      <c r="A72" s="12"/>
      <c r="B72" s="77" t="s">
        <v>7</v>
      </c>
      <c r="C72" s="77"/>
      <c r="D72" s="77"/>
      <c r="E72" s="77"/>
      <c r="F72" s="77"/>
      <c r="G72" s="97"/>
      <c r="H72" s="84"/>
      <c r="I72" s="84"/>
      <c r="J72" s="99"/>
      <c r="K72" s="34"/>
      <c r="L72" s="13"/>
    </row>
    <row r="73" spans="1:12" ht="15.75" customHeight="1">
      <c r="A73" s="12" t="s">
        <v>48</v>
      </c>
      <c r="B73" s="77" t="s">
        <v>27</v>
      </c>
      <c r="C73" s="77"/>
      <c r="D73" s="77"/>
      <c r="E73" s="77"/>
      <c r="F73" s="77"/>
      <c r="G73" s="97"/>
      <c r="H73" s="84"/>
      <c r="I73" s="84"/>
      <c r="J73" s="99"/>
      <c r="K73" s="34"/>
      <c r="L73" s="13"/>
    </row>
    <row r="74" spans="1:12" ht="16.5" customHeight="1">
      <c r="A74" s="12" t="s">
        <v>49</v>
      </c>
      <c r="B74" s="77" t="s">
        <v>29</v>
      </c>
      <c r="C74" s="77"/>
      <c r="D74" s="77"/>
      <c r="E74" s="77"/>
      <c r="F74" s="77"/>
      <c r="G74" s="97"/>
      <c r="H74" s="84"/>
      <c r="I74" s="84"/>
      <c r="J74" s="99"/>
      <c r="K74" s="34"/>
      <c r="L74" s="13"/>
    </row>
    <row r="75" spans="1:12" ht="15" customHeight="1">
      <c r="A75" s="12" t="s">
        <v>50</v>
      </c>
      <c r="B75" s="77" t="s">
        <v>31</v>
      </c>
      <c r="C75" s="77"/>
      <c r="D75" s="77"/>
      <c r="E75" s="77"/>
      <c r="F75" s="77"/>
      <c r="G75" s="97"/>
      <c r="H75" s="84"/>
      <c r="I75" s="84"/>
      <c r="J75" s="99"/>
      <c r="K75" s="34"/>
      <c r="L75" s="13"/>
    </row>
    <row r="76" spans="1:12" ht="30" customHeight="1">
      <c r="A76" s="12" t="s">
        <v>51</v>
      </c>
      <c r="B76" s="77" t="s">
        <v>33</v>
      </c>
      <c r="C76" s="77"/>
      <c r="D76" s="77"/>
      <c r="E76" s="77"/>
      <c r="F76" s="77"/>
      <c r="G76" s="97"/>
      <c r="H76" s="84"/>
      <c r="I76" s="84"/>
      <c r="J76" s="99"/>
      <c r="K76" s="34"/>
      <c r="L76" s="13"/>
    </row>
    <row r="77" spans="1:12" ht="16.5" customHeight="1">
      <c r="A77" s="12" t="s">
        <v>52</v>
      </c>
      <c r="B77" s="77" t="s">
        <v>35</v>
      </c>
      <c r="C77" s="77"/>
      <c r="D77" s="77"/>
      <c r="E77" s="77"/>
      <c r="F77" s="77"/>
      <c r="G77" s="97"/>
      <c r="H77" s="84"/>
      <c r="I77" s="84"/>
      <c r="J77" s="99"/>
      <c r="K77" s="34"/>
      <c r="L77" s="13"/>
    </row>
    <row r="78" spans="1:12" ht="17.25" customHeight="1">
      <c r="A78" s="12" t="s">
        <v>53</v>
      </c>
      <c r="B78" s="77" t="s">
        <v>37</v>
      </c>
      <c r="C78" s="77"/>
      <c r="D78" s="77"/>
      <c r="E78" s="77"/>
      <c r="F78" s="77"/>
      <c r="G78" s="97"/>
      <c r="H78" s="84"/>
      <c r="I78" s="84"/>
      <c r="J78" s="99"/>
      <c r="K78" s="34"/>
      <c r="L78" s="13"/>
    </row>
    <row r="79" spans="1:12" ht="29.25" customHeight="1">
      <c r="A79" s="12" t="s">
        <v>54</v>
      </c>
      <c r="B79" s="77" t="s">
        <v>39</v>
      </c>
      <c r="C79" s="77"/>
      <c r="D79" s="77"/>
      <c r="E79" s="77"/>
      <c r="F79" s="77"/>
      <c r="G79" s="97"/>
      <c r="H79" s="84"/>
      <c r="I79" s="84"/>
      <c r="J79" s="99"/>
      <c r="K79" s="34"/>
      <c r="L79" s="13"/>
    </row>
    <row r="80" spans="1:12" ht="29.25" customHeight="1">
      <c r="A80" s="12" t="s">
        <v>55</v>
      </c>
      <c r="B80" s="77" t="s">
        <v>41</v>
      </c>
      <c r="C80" s="77"/>
      <c r="D80" s="77"/>
      <c r="E80" s="77"/>
      <c r="F80" s="77"/>
      <c r="G80" s="97"/>
      <c r="H80" s="84"/>
      <c r="I80" s="84"/>
      <c r="J80" s="99"/>
      <c r="K80" s="34"/>
      <c r="L80" s="13"/>
    </row>
    <row r="81" spans="1:12" ht="30" customHeight="1">
      <c r="A81" s="12" t="s">
        <v>56</v>
      </c>
      <c r="B81" s="77" t="s">
        <v>43</v>
      </c>
      <c r="C81" s="77"/>
      <c r="D81" s="77"/>
      <c r="E81" s="77"/>
      <c r="F81" s="77"/>
      <c r="G81" s="97"/>
      <c r="H81" s="84"/>
      <c r="I81" s="84"/>
      <c r="J81" s="99"/>
      <c r="K81" s="34"/>
      <c r="L81" s="13"/>
    </row>
    <row r="82" spans="1:12" ht="16.5" customHeight="1">
      <c r="A82" s="12" t="s">
        <v>57</v>
      </c>
      <c r="B82" s="77" t="s">
        <v>45</v>
      </c>
      <c r="C82" s="77"/>
      <c r="D82" s="77"/>
      <c r="E82" s="77"/>
      <c r="F82" s="77"/>
      <c r="G82" s="97"/>
      <c r="H82" s="84"/>
      <c r="I82" s="84"/>
      <c r="J82" s="99"/>
      <c r="K82" s="34"/>
      <c r="L82" s="13"/>
    </row>
    <row r="83" spans="1:12" s="32" customFormat="1" ht="14.25">
      <c r="A83" s="39" t="s">
        <v>58</v>
      </c>
      <c r="B83" s="106" t="s">
        <v>59</v>
      </c>
      <c r="C83" s="106"/>
      <c r="D83" s="106"/>
      <c r="E83" s="106"/>
      <c r="F83" s="106"/>
      <c r="G83" s="107"/>
      <c r="H83" s="108">
        <f>SUM(H85,H86,H102)</f>
        <v>88177.53</v>
      </c>
      <c r="I83" s="108"/>
      <c r="J83" s="129"/>
      <c r="K83" s="47"/>
      <c r="L83" s="40"/>
    </row>
    <row r="84" spans="1:12" ht="14.25" customHeight="1">
      <c r="A84" s="12"/>
      <c r="B84" s="77" t="s">
        <v>5</v>
      </c>
      <c r="C84" s="77"/>
      <c r="D84" s="77"/>
      <c r="E84" s="77"/>
      <c r="F84" s="77"/>
      <c r="G84" s="97"/>
      <c r="H84" s="84"/>
      <c r="I84" s="84"/>
      <c r="J84" s="99"/>
      <c r="K84" s="34"/>
      <c r="L84" s="13"/>
    </row>
    <row r="85" spans="1:12" ht="15.75" customHeight="1">
      <c r="A85" s="12" t="s">
        <v>60</v>
      </c>
      <c r="B85" s="77" t="s">
        <v>61</v>
      </c>
      <c r="C85" s="77"/>
      <c r="D85" s="77"/>
      <c r="E85" s="77"/>
      <c r="F85" s="77"/>
      <c r="G85" s="97"/>
      <c r="H85" s="84">
        <v>0</v>
      </c>
      <c r="I85" s="84"/>
      <c r="J85" s="99"/>
      <c r="K85" s="34"/>
      <c r="L85" s="13"/>
    </row>
    <row r="86" spans="1:12" s="32" customFormat="1" ht="44.25" customHeight="1">
      <c r="A86" s="39" t="s">
        <v>62</v>
      </c>
      <c r="B86" s="106" t="s">
        <v>63</v>
      </c>
      <c r="C86" s="106"/>
      <c r="D86" s="106"/>
      <c r="E86" s="106"/>
      <c r="F86" s="106"/>
      <c r="G86" s="107"/>
      <c r="H86" s="108">
        <f>SUM(H88:J101)</f>
        <v>88177.53</v>
      </c>
      <c r="I86" s="108"/>
      <c r="J86" s="129"/>
      <c r="K86" s="47"/>
      <c r="L86" s="40"/>
    </row>
    <row r="87" spans="1:12" ht="13.5" customHeight="1">
      <c r="A87" s="12"/>
      <c r="B87" s="77" t="s">
        <v>7</v>
      </c>
      <c r="C87" s="77"/>
      <c r="D87" s="77"/>
      <c r="E87" s="77"/>
      <c r="F87" s="77"/>
      <c r="G87" s="97"/>
      <c r="H87" s="84"/>
      <c r="I87" s="84"/>
      <c r="J87" s="99"/>
      <c r="K87" s="34"/>
      <c r="L87" s="13"/>
    </row>
    <row r="88" spans="1:12" ht="15" customHeight="1">
      <c r="A88" s="12" t="s">
        <v>64</v>
      </c>
      <c r="B88" s="77" t="s">
        <v>65</v>
      </c>
      <c r="C88" s="77"/>
      <c r="D88" s="77"/>
      <c r="E88" s="77"/>
      <c r="F88" s="77"/>
      <c r="G88" s="97"/>
      <c r="H88" s="84">
        <v>0</v>
      </c>
      <c r="I88" s="84"/>
      <c r="J88" s="99"/>
      <c r="K88" s="34"/>
      <c r="L88" s="13"/>
    </row>
    <row r="89" spans="1:12" ht="15.75" customHeight="1">
      <c r="A89" s="12" t="s">
        <v>66</v>
      </c>
      <c r="B89" s="77" t="s">
        <v>67</v>
      </c>
      <c r="C89" s="77"/>
      <c r="D89" s="77"/>
      <c r="E89" s="77"/>
      <c r="F89" s="77"/>
      <c r="G89" s="97"/>
      <c r="H89" s="84">
        <v>0</v>
      </c>
      <c r="I89" s="84"/>
      <c r="J89" s="99"/>
      <c r="K89" s="34"/>
      <c r="L89" s="13"/>
    </row>
    <row r="90" spans="1:12" ht="15" customHeight="1">
      <c r="A90" s="12" t="s">
        <v>68</v>
      </c>
      <c r="B90" s="77" t="s">
        <v>69</v>
      </c>
      <c r="C90" s="77"/>
      <c r="D90" s="77"/>
      <c r="E90" s="77"/>
      <c r="F90" s="77"/>
      <c r="G90" s="97"/>
      <c r="H90" s="84">
        <v>0</v>
      </c>
      <c r="I90" s="84"/>
      <c r="J90" s="99"/>
      <c r="K90" s="34"/>
      <c r="L90" s="13"/>
    </row>
    <row r="91" spans="1:12" ht="16.5" customHeight="1">
      <c r="A91" s="12" t="s">
        <v>70</v>
      </c>
      <c r="B91" s="77" t="s">
        <v>71</v>
      </c>
      <c r="C91" s="77"/>
      <c r="D91" s="77"/>
      <c r="E91" s="77"/>
      <c r="F91" s="77"/>
      <c r="G91" s="97"/>
      <c r="H91" s="84">
        <v>0</v>
      </c>
      <c r="I91" s="84"/>
      <c r="J91" s="99"/>
      <c r="K91" s="34"/>
      <c r="L91" s="13"/>
    </row>
    <row r="92" spans="1:12" ht="15" customHeight="1">
      <c r="A92" s="12" t="s">
        <v>72</v>
      </c>
      <c r="B92" s="97" t="s">
        <v>172</v>
      </c>
      <c r="C92" s="98"/>
      <c r="D92" s="98"/>
      <c r="E92" s="98"/>
      <c r="F92" s="98"/>
      <c r="G92" s="98"/>
      <c r="H92" s="84">
        <v>0</v>
      </c>
      <c r="I92" s="84"/>
      <c r="J92" s="99"/>
      <c r="K92" s="34"/>
      <c r="L92" s="13"/>
    </row>
    <row r="93" spans="1:12" ht="16.5" customHeight="1">
      <c r="A93" s="12" t="s">
        <v>74</v>
      </c>
      <c r="B93" s="77" t="s">
        <v>73</v>
      </c>
      <c r="C93" s="77"/>
      <c r="D93" s="77"/>
      <c r="E93" s="77"/>
      <c r="F93" s="77"/>
      <c r="G93" s="97"/>
      <c r="H93" s="84">
        <v>0</v>
      </c>
      <c r="I93" s="84"/>
      <c r="J93" s="99"/>
      <c r="K93" s="34"/>
      <c r="L93" s="13"/>
    </row>
    <row r="94" spans="1:12" ht="15" customHeight="1">
      <c r="A94" s="12" t="s">
        <v>76</v>
      </c>
      <c r="B94" s="77" t="s">
        <v>75</v>
      </c>
      <c r="C94" s="77"/>
      <c r="D94" s="77"/>
      <c r="E94" s="77"/>
      <c r="F94" s="77"/>
      <c r="G94" s="97"/>
      <c r="H94" s="84">
        <v>0</v>
      </c>
      <c r="I94" s="84"/>
      <c r="J94" s="99"/>
      <c r="K94" s="34"/>
      <c r="L94" s="13"/>
    </row>
    <row r="95" spans="1:12" ht="15" customHeight="1">
      <c r="A95" s="12" t="s">
        <v>78</v>
      </c>
      <c r="B95" s="77" t="s">
        <v>77</v>
      </c>
      <c r="C95" s="77"/>
      <c r="D95" s="77"/>
      <c r="E95" s="77"/>
      <c r="F95" s="77"/>
      <c r="G95" s="97"/>
      <c r="H95" s="84">
        <v>0</v>
      </c>
      <c r="I95" s="84"/>
      <c r="J95" s="99"/>
      <c r="K95" s="34"/>
      <c r="L95" s="13"/>
    </row>
    <row r="96" spans="1:12" ht="16.5" customHeight="1">
      <c r="A96" s="12" t="s">
        <v>80</v>
      </c>
      <c r="B96" s="77" t="s">
        <v>79</v>
      </c>
      <c r="C96" s="77"/>
      <c r="D96" s="77"/>
      <c r="E96" s="77"/>
      <c r="F96" s="77"/>
      <c r="G96" s="97"/>
      <c r="H96" s="84">
        <v>0</v>
      </c>
      <c r="I96" s="84"/>
      <c r="J96" s="99"/>
      <c r="K96" s="34"/>
      <c r="L96" s="13"/>
    </row>
    <row r="97" spans="1:12" ht="15.75" customHeight="1">
      <c r="A97" s="12" t="s">
        <v>82</v>
      </c>
      <c r="B97" s="77" t="s">
        <v>81</v>
      </c>
      <c r="C97" s="77"/>
      <c r="D97" s="77"/>
      <c r="E97" s="77"/>
      <c r="F97" s="77"/>
      <c r="G97" s="97"/>
      <c r="H97" s="84">
        <v>0</v>
      </c>
      <c r="I97" s="84"/>
      <c r="J97" s="99"/>
      <c r="K97" s="34"/>
      <c r="L97" s="13"/>
    </row>
    <row r="98" spans="1:12" ht="16.5" customHeight="1">
      <c r="A98" s="12" t="s">
        <v>84</v>
      </c>
      <c r="B98" s="77" t="s">
        <v>83</v>
      </c>
      <c r="C98" s="77"/>
      <c r="D98" s="77"/>
      <c r="E98" s="77"/>
      <c r="F98" s="77"/>
      <c r="G98" s="97"/>
      <c r="H98" s="84">
        <v>0</v>
      </c>
      <c r="I98" s="84"/>
      <c r="J98" s="99"/>
      <c r="K98" s="34"/>
      <c r="L98" s="13"/>
    </row>
    <row r="99" spans="1:12" ht="17.25" customHeight="1">
      <c r="A99" s="14" t="s">
        <v>86</v>
      </c>
      <c r="B99" s="77" t="s">
        <v>85</v>
      </c>
      <c r="C99" s="77"/>
      <c r="D99" s="77"/>
      <c r="E99" s="77"/>
      <c r="F99" s="77"/>
      <c r="G99" s="97"/>
      <c r="H99" s="84">
        <v>0</v>
      </c>
      <c r="I99" s="84"/>
      <c r="J99" s="99"/>
      <c r="K99" s="34"/>
      <c r="L99" s="13"/>
    </row>
    <row r="100" spans="1:12" ht="15" customHeight="1">
      <c r="A100" s="12" t="s">
        <v>88</v>
      </c>
      <c r="B100" s="77" t="s">
        <v>87</v>
      </c>
      <c r="C100" s="77"/>
      <c r="D100" s="77"/>
      <c r="E100" s="77"/>
      <c r="F100" s="77"/>
      <c r="G100" s="97"/>
      <c r="H100" s="84">
        <v>88177.53</v>
      </c>
      <c r="I100" s="84"/>
      <c r="J100" s="99"/>
      <c r="K100" s="34"/>
      <c r="L100" s="13"/>
    </row>
    <row r="101" spans="1:12" ht="16.5" customHeight="1">
      <c r="A101" s="11" t="s">
        <v>171</v>
      </c>
      <c r="B101" s="75" t="s">
        <v>89</v>
      </c>
      <c r="C101" s="75"/>
      <c r="D101" s="75"/>
      <c r="E101" s="75"/>
      <c r="F101" s="75"/>
      <c r="G101" s="72"/>
      <c r="H101" s="76">
        <v>0</v>
      </c>
      <c r="I101" s="76"/>
      <c r="J101" s="125"/>
      <c r="K101" s="35"/>
      <c r="L101" s="15"/>
    </row>
    <row r="102" spans="1:12" s="32" customFormat="1" ht="58.5" customHeight="1">
      <c r="A102" s="30" t="s">
        <v>90</v>
      </c>
      <c r="B102" s="109" t="s">
        <v>91</v>
      </c>
      <c r="C102" s="109"/>
      <c r="D102" s="109"/>
      <c r="E102" s="109"/>
      <c r="F102" s="109"/>
      <c r="G102" s="110"/>
      <c r="H102" s="111">
        <f>SUM(H104:J116)</f>
        <v>0</v>
      </c>
      <c r="I102" s="111"/>
      <c r="J102" s="128"/>
      <c r="K102" s="48"/>
      <c r="L102" s="38"/>
    </row>
    <row r="103" spans="1:12" ht="13.5" customHeight="1">
      <c r="A103" s="11"/>
      <c r="B103" s="75" t="s">
        <v>7</v>
      </c>
      <c r="C103" s="75"/>
      <c r="D103" s="75"/>
      <c r="E103" s="75"/>
      <c r="F103" s="75"/>
      <c r="G103" s="72"/>
      <c r="H103" s="76"/>
      <c r="I103" s="76"/>
      <c r="J103" s="125"/>
      <c r="K103" s="35"/>
      <c r="L103" s="15"/>
    </row>
    <row r="104" spans="1:12" ht="15.75" customHeight="1">
      <c r="A104" s="11" t="s">
        <v>92</v>
      </c>
      <c r="B104" s="77" t="s">
        <v>65</v>
      </c>
      <c r="C104" s="77"/>
      <c r="D104" s="77"/>
      <c r="E104" s="77"/>
      <c r="F104" s="77"/>
      <c r="G104" s="97"/>
      <c r="H104" s="76">
        <v>0</v>
      </c>
      <c r="I104" s="76"/>
      <c r="J104" s="125"/>
      <c r="K104" s="35"/>
      <c r="L104" s="15"/>
    </row>
    <row r="105" spans="1:12" ht="15" customHeight="1">
      <c r="A105" s="11" t="s">
        <v>93</v>
      </c>
      <c r="B105" s="77" t="s">
        <v>67</v>
      </c>
      <c r="C105" s="77"/>
      <c r="D105" s="77"/>
      <c r="E105" s="77"/>
      <c r="F105" s="77"/>
      <c r="G105" s="97"/>
      <c r="H105" s="76">
        <v>0</v>
      </c>
      <c r="I105" s="76"/>
      <c r="J105" s="125"/>
      <c r="K105" s="35"/>
      <c r="L105" s="15"/>
    </row>
    <row r="106" spans="1:12" ht="15" customHeight="1">
      <c r="A106" s="11" t="s">
        <v>94</v>
      </c>
      <c r="B106" s="77" t="s">
        <v>69</v>
      </c>
      <c r="C106" s="77"/>
      <c r="D106" s="77"/>
      <c r="E106" s="77"/>
      <c r="F106" s="77"/>
      <c r="G106" s="97"/>
      <c r="H106" s="76">
        <v>0</v>
      </c>
      <c r="I106" s="76"/>
      <c r="J106" s="125"/>
      <c r="K106" s="35"/>
      <c r="L106" s="15"/>
    </row>
    <row r="107" spans="1:12" ht="14.25" customHeight="1">
      <c r="A107" s="11" t="s">
        <v>95</v>
      </c>
      <c r="B107" s="77" t="s">
        <v>71</v>
      </c>
      <c r="C107" s="77"/>
      <c r="D107" s="77"/>
      <c r="E107" s="77"/>
      <c r="F107" s="77"/>
      <c r="G107" s="97"/>
      <c r="H107" s="84">
        <v>0</v>
      </c>
      <c r="I107" s="84"/>
      <c r="J107" s="99"/>
      <c r="K107" s="35"/>
      <c r="L107" s="15"/>
    </row>
    <row r="108" spans="1:12" ht="15.75" customHeight="1">
      <c r="A108" s="11" t="s">
        <v>96</v>
      </c>
      <c r="B108" s="77" t="s">
        <v>73</v>
      </c>
      <c r="C108" s="77"/>
      <c r="D108" s="77"/>
      <c r="E108" s="77"/>
      <c r="F108" s="77"/>
      <c r="G108" s="97"/>
      <c r="H108" s="76">
        <v>0</v>
      </c>
      <c r="I108" s="76"/>
      <c r="J108" s="125"/>
      <c r="K108" s="35"/>
      <c r="L108" s="15"/>
    </row>
    <row r="109" spans="1:12" ht="15.75" customHeight="1">
      <c r="A109" s="11" t="s">
        <v>97</v>
      </c>
      <c r="B109" s="77" t="s">
        <v>75</v>
      </c>
      <c r="C109" s="77"/>
      <c r="D109" s="77"/>
      <c r="E109" s="77"/>
      <c r="F109" s="77"/>
      <c r="G109" s="97"/>
      <c r="H109" s="84">
        <v>0</v>
      </c>
      <c r="I109" s="84"/>
      <c r="J109" s="99"/>
      <c r="K109" s="35"/>
      <c r="L109" s="15"/>
    </row>
    <row r="110" spans="1:12" ht="16.5" customHeight="1">
      <c r="A110" s="11" t="s">
        <v>98</v>
      </c>
      <c r="B110" s="77" t="s">
        <v>77</v>
      </c>
      <c r="C110" s="77"/>
      <c r="D110" s="77"/>
      <c r="E110" s="77"/>
      <c r="F110" s="77"/>
      <c r="G110" s="97"/>
      <c r="H110" s="76">
        <v>0</v>
      </c>
      <c r="I110" s="76"/>
      <c r="J110" s="125"/>
      <c r="K110" s="35"/>
      <c r="L110" s="15"/>
    </row>
    <row r="111" spans="1:12" ht="17.25" customHeight="1">
      <c r="A111" s="11" t="s">
        <v>99</v>
      </c>
      <c r="B111" s="77" t="s">
        <v>79</v>
      </c>
      <c r="C111" s="77"/>
      <c r="D111" s="77"/>
      <c r="E111" s="77"/>
      <c r="F111" s="77"/>
      <c r="G111" s="97"/>
      <c r="H111" s="76">
        <v>0</v>
      </c>
      <c r="I111" s="76"/>
      <c r="J111" s="125"/>
      <c r="K111" s="35"/>
      <c r="L111" s="15"/>
    </row>
    <row r="112" spans="1:12" ht="16.5" customHeight="1">
      <c r="A112" s="11" t="s">
        <v>100</v>
      </c>
      <c r="B112" s="77" t="s">
        <v>81</v>
      </c>
      <c r="C112" s="77"/>
      <c r="D112" s="77"/>
      <c r="E112" s="77"/>
      <c r="F112" s="77"/>
      <c r="G112" s="97"/>
      <c r="H112" s="76">
        <v>0</v>
      </c>
      <c r="I112" s="76"/>
      <c r="J112" s="125"/>
      <c r="K112" s="35"/>
      <c r="L112" s="15"/>
    </row>
    <row r="113" spans="1:12" ht="16.5" customHeight="1">
      <c r="A113" s="11" t="s">
        <v>101</v>
      </c>
      <c r="B113" s="77" t="s">
        <v>83</v>
      </c>
      <c r="C113" s="77"/>
      <c r="D113" s="77"/>
      <c r="E113" s="77"/>
      <c r="F113" s="77"/>
      <c r="G113" s="97"/>
      <c r="H113" s="84">
        <v>0</v>
      </c>
      <c r="I113" s="84"/>
      <c r="J113" s="99"/>
      <c r="K113" s="35"/>
      <c r="L113" s="15"/>
    </row>
    <row r="114" spans="1:12" ht="15.75" customHeight="1">
      <c r="A114" s="11" t="s">
        <v>102</v>
      </c>
      <c r="B114" s="77" t="s">
        <v>85</v>
      </c>
      <c r="C114" s="77"/>
      <c r="D114" s="77"/>
      <c r="E114" s="77"/>
      <c r="F114" s="77"/>
      <c r="G114" s="97"/>
      <c r="H114" s="76">
        <v>0</v>
      </c>
      <c r="I114" s="76"/>
      <c r="J114" s="125"/>
      <c r="K114" s="35"/>
      <c r="L114" s="15"/>
    </row>
    <row r="115" spans="1:12" ht="15.75" customHeight="1">
      <c r="A115" s="11" t="s">
        <v>103</v>
      </c>
      <c r="B115" s="77" t="s">
        <v>87</v>
      </c>
      <c r="C115" s="77"/>
      <c r="D115" s="77"/>
      <c r="E115" s="77"/>
      <c r="F115" s="77"/>
      <c r="G115" s="97"/>
      <c r="H115" s="76">
        <v>0</v>
      </c>
      <c r="I115" s="76"/>
      <c r="J115" s="125"/>
      <c r="K115" s="35"/>
      <c r="L115" s="15"/>
    </row>
    <row r="116" spans="1:12" ht="13.5" customHeight="1">
      <c r="A116" s="11" t="s">
        <v>104</v>
      </c>
      <c r="B116" s="75" t="s">
        <v>89</v>
      </c>
      <c r="C116" s="75"/>
      <c r="D116" s="75"/>
      <c r="E116" s="75"/>
      <c r="F116" s="75"/>
      <c r="G116" s="72"/>
      <c r="H116" s="76"/>
      <c r="I116" s="76"/>
      <c r="J116" s="125"/>
      <c r="K116" s="35"/>
      <c r="L116" s="15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7"/>
    </row>
    <row r="118" spans="1:15" ht="15">
      <c r="A118" s="81" t="s">
        <v>105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63"/>
      <c r="L118" s="10"/>
      <c r="M118" s="10"/>
      <c r="N118" s="10"/>
      <c r="O118" s="10"/>
    </row>
    <row r="119" spans="1:15" ht="11.25" customHeight="1">
      <c r="A119" s="1"/>
      <c r="B119" s="1"/>
      <c r="C119" s="1"/>
      <c r="D119" s="1"/>
      <c r="E119" s="1"/>
      <c r="F119" s="1"/>
      <c r="G119" s="16"/>
      <c r="H119" s="16"/>
      <c r="I119" s="1"/>
      <c r="J119" s="1"/>
      <c r="K119" s="64"/>
      <c r="L119" s="1"/>
      <c r="M119" s="1"/>
      <c r="N119" s="1"/>
      <c r="O119" s="1"/>
    </row>
    <row r="120" spans="1:15" ht="17.25" customHeight="1">
      <c r="A120" s="78" t="s">
        <v>1</v>
      </c>
      <c r="B120" s="78"/>
      <c r="C120" s="78"/>
      <c r="D120" s="78"/>
      <c r="E120" s="82" t="s">
        <v>109</v>
      </c>
      <c r="F120" s="78" t="s">
        <v>108</v>
      </c>
      <c r="G120" s="78" t="s">
        <v>106</v>
      </c>
      <c r="H120" s="78"/>
      <c r="I120" s="78"/>
      <c r="J120" s="126"/>
      <c r="K120" s="65"/>
      <c r="L120" s="17"/>
      <c r="M120" s="17"/>
      <c r="N120" s="17"/>
      <c r="O120" s="17"/>
    </row>
    <row r="121" spans="1:17" ht="135" customHeight="1">
      <c r="A121" s="78"/>
      <c r="B121" s="78"/>
      <c r="C121" s="78"/>
      <c r="D121" s="78"/>
      <c r="E121" s="83"/>
      <c r="F121" s="78"/>
      <c r="G121" s="79" t="s">
        <v>156</v>
      </c>
      <c r="H121" s="79"/>
      <c r="I121" s="80" t="s">
        <v>107</v>
      </c>
      <c r="J121" s="127"/>
      <c r="K121" s="68" t="s">
        <v>211</v>
      </c>
      <c r="L121" s="44" t="s">
        <v>190</v>
      </c>
      <c r="M121" s="18" t="s">
        <v>164</v>
      </c>
      <c r="N121" s="19" t="s">
        <v>173</v>
      </c>
      <c r="O121" s="18" t="s">
        <v>170</v>
      </c>
      <c r="P121" s="20" t="s">
        <v>168</v>
      </c>
      <c r="Q121" s="20" t="s">
        <v>174</v>
      </c>
    </row>
    <row r="122" spans="1:16" ht="10.5" customHeight="1">
      <c r="A122" s="89">
        <v>1</v>
      </c>
      <c r="B122" s="89"/>
      <c r="C122" s="89"/>
      <c r="D122" s="89"/>
      <c r="E122" s="11">
        <v>2</v>
      </c>
      <c r="F122" s="11">
        <v>3</v>
      </c>
      <c r="G122" s="123">
        <v>4</v>
      </c>
      <c r="H122" s="123"/>
      <c r="I122" s="89">
        <v>5</v>
      </c>
      <c r="J122" s="124"/>
      <c r="K122" s="66"/>
      <c r="L122" s="21"/>
      <c r="M122" s="21"/>
      <c r="N122" s="21"/>
      <c r="O122" s="21"/>
      <c r="P122" s="22"/>
    </row>
    <row r="123" spans="1:18" ht="28.5" customHeight="1">
      <c r="A123" s="75" t="s">
        <v>110</v>
      </c>
      <c r="B123" s="75"/>
      <c r="C123" s="75"/>
      <c r="D123" s="75"/>
      <c r="E123" s="12" t="s">
        <v>111</v>
      </c>
      <c r="F123" s="52">
        <f>SUM(G123:J123)</f>
        <v>0</v>
      </c>
      <c r="G123" s="115">
        <v>0</v>
      </c>
      <c r="H123" s="116"/>
      <c r="I123" s="117"/>
      <c r="J123" s="118"/>
      <c r="K123" s="67"/>
      <c r="L123" s="54"/>
      <c r="M123" s="54"/>
      <c r="N123" s="54"/>
      <c r="O123" s="54"/>
      <c r="P123" s="55"/>
      <c r="Q123" s="28"/>
      <c r="R123" s="28"/>
    </row>
    <row r="124" spans="1:18" ht="12.75" customHeight="1">
      <c r="A124" s="75" t="s">
        <v>112</v>
      </c>
      <c r="B124" s="75"/>
      <c r="C124" s="75"/>
      <c r="D124" s="75"/>
      <c r="E124" s="12" t="s">
        <v>111</v>
      </c>
      <c r="F124" s="52">
        <f>SUM(G124:J124)</f>
        <v>28082775</v>
      </c>
      <c r="G124" s="115">
        <f>G126+G127+G128+G133+G123</f>
        <v>28082775</v>
      </c>
      <c r="H124" s="116"/>
      <c r="I124" s="117">
        <f>I126+I127+I128</f>
        <v>0</v>
      </c>
      <c r="J124" s="118"/>
      <c r="K124" s="67"/>
      <c r="L124" s="54"/>
      <c r="M124" s="54"/>
      <c r="N124" s="54"/>
      <c r="O124" s="54"/>
      <c r="P124" s="55"/>
      <c r="Q124" s="28"/>
      <c r="R124" s="28"/>
    </row>
    <row r="125" spans="1:18" ht="11.25" customHeight="1">
      <c r="A125" s="75" t="s">
        <v>7</v>
      </c>
      <c r="B125" s="75"/>
      <c r="C125" s="75"/>
      <c r="D125" s="75"/>
      <c r="E125" s="12"/>
      <c r="F125" s="52"/>
      <c r="G125" s="115"/>
      <c r="H125" s="116"/>
      <c r="I125" s="117"/>
      <c r="J125" s="118"/>
      <c r="K125" s="67"/>
      <c r="L125" s="54"/>
      <c r="M125" s="54"/>
      <c r="N125" s="54"/>
      <c r="O125" s="54"/>
      <c r="P125" s="55"/>
      <c r="Q125" s="28"/>
      <c r="R125" s="28"/>
    </row>
    <row r="126" spans="1:18" ht="45.75" customHeight="1">
      <c r="A126" s="75" t="s">
        <v>198</v>
      </c>
      <c r="B126" s="75"/>
      <c r="C126" s="75"/>
      <c r="D126" s="75"/>
      <c r="E126" s="12" t="s">
        <v>111</v>
      </c>
      <c r="F126" s="52">
        <f>SUM(G126:J126)</f>
        <v>23128723</v>
      </c>
      <c r="G126" s="115">
        <f>K126</f>
        <v>23128723</v>
      </c>
      <c r="H126" s="116"/>
      <c r="I126" s="117"/>
      <c r="J126" s="118"/>
      <c r="K126" s="67">
        <v>23128723</v>
      </c>
      <c r="L126" s="56"/>
      <c r="M126" s="56"/>
      <c r="N126" s="54"/>
      <c r="O126" s="54"/>
      <c r="P126" s="55"/>
      <c r="Q126" s="28"/>
      <c r="R126" s="28"/>
    </row>
    <row r="127" spans="1:18" ht="15" customHeight="1">
      <c r="A127" s="75" t="s">
        <v>113</v>
      </c>
      <c r="B127" s="75"/>
      <c r="C127" s="75"/>
      <c r="D127" s="75"/>
      <c r="E127" s="12"/>
      <c r="F127" s="52">
        <f>SUM(G127:J127)</f>
        <v>0</v>
      </c>
      <c r="G127" s="115"/>
      <c r="H127" s="116"/>
      <c r="I127" s="117"/>
      <c r="J127" s="118"/>
      <c r="K127" s="67"/>
      <c r="L127" s="56"/>
      <c r="M127" s="56"/>
      <c r="N127" s="54"/>
      <c r="O127" s="54"/>
      <c r="P127" s="55"/>
      <c r="Q127" s="28"/>
      <c r="R127" s="28"/>
    </row>
    <row r="128" spans="1:18" ht="16.5" customHeight="1">
      <c r="A128" s="72" t="s">
        <v>191</v>
      </c>
      <c r="B128" s="73"/>
      <c r="C128" s="73"/>
      <c r="D128" s="74"/>
      <c r="E128" s="12"/>
      <c r="F128" s="52">
        <f>SUM(G128:J128)</f>
        <v>0</v>
      </c>
      <c r="G128" s="115">
        <v>0</v>
      </c>
      <c r="H128" s="116"/>
      <c r="I128" s="117"/>
      <c r="J128" s="118"/>
      <c r="K128" s="67"/>
      <c r="L128" s="56"/>
      <c r="M128" s="56"/>
      <c r="N128" s="54"/>
      <c r="O128" s="54"/>
      <c r="P128" s="55"/>
      <c r="Q128" s="28"/>
      <c r="R128" s="28"/>
    </row>
    <row r="129" spans="1:18" ht="103.5" customHeight="1">
      <c r="A129" s="75" t="s">
        <v>175</v>
      </c>
      <c r="B129" s="75"/>
      <c r="C129" s="75"/>
      <c r="D129" s="75"/>
      <c r="E129" s="12" t="s">
        <v>111</v>
      </c>
      <c r="F129" s="52">
        <f>SUM(G129:J129)</f>
        <v>0</v>
      </c>
      <c r="G129" s="115">
        <f>SUM(G131:H132)</f>
        <v>0</v>
      </c>
      <c r="H129" s="116"/>
      <c r="I129" s="117">
        <f>SUM(I131:J132)</f>
        <v>0</v>
      </c>
      <c r="J129" s="118"/>
      <c r="K129" s="67"/>
      <c r="L129" s="54"/>
      <c r="M129" s="54"/>
      <c r="N129" s="54"/>
      <c r="O129" s="54"/>
      <c r="P129" s="55"/>
      <c r="Q129" s="28"/>
      <c r="R129" s="28"/>
    </row>
    <row r="130" spans="1:18" ht="11.25" customHeight="1">
      <c r="A130" s="75" t="s">
        <v>7</v>
      </c>
      <c r="B130" s="75"/>
      <c r="C130" s="75"/>
      <c r="D130" s="75"/>
      <c r="E130" s="12"/>
      <c r="F130" s="52"/>
      <c r="G130" s="115"/>
      <c r="H130" s="116"/>
      <c r="I130" s="117"/>
      <c r="J130" s="118"/>
      <c r="K130" s="67"/>
      <c r="L130" s="54"/>
      <c r="M130" s="54"/>
      <c r="N130" s="54"/>
      <c r="O130" s="54"/>
      <c r="P130" s="55"/>
      <c r="Q130" s="28"/>
      <c r="R130" s="28"/>
    </row>
    <row r="131" spans="1:18" ht="45" customHeight="1" hidden="1">
      <c r="A131" s="75" t="s">
        <v>114</v>
      </c>
      <c r="B131" s="75"/>
      <c r="C131" s="75"/>
      <c r="D131" s="75"/>
      <c r="E131" s="12" t="s">
        <v>111</v>
      </c>
      <c r="F131" s="52">
        <f>SUM(G131:J131)</f>
        <v>0</v>
      </c>
      <c r="G131" s="115"/>
      <c r="H131" s="116"/>
      <c r="I131" s="117"/>
      <c r="J131" s="118"/>
      <c r="K131" s="67"/>
      <c r="L131" s="54"/>
      <c r="M131" s="54"/>
      <c r="N131" s="54"/>
      <c r="O131" s="54"/>
      <c r="P131" s="55"/>
      <c r="Q131" s="28"/>
      <c r="R131" s="28"/>
    </row>
    <row r="132" spans="1:18" ht="15" hidden="1">
      <c r="A132" s="75" t="s">
        <v>115</v>
      </c>
      <c r="B132" s="75"/>
      <c r="C132" s="75"/>
      <c r="D132" s="75"/>
      <c r="E132" s="12" t="s">
        <v>111</v>
      </c>
      <c r="F132" s="52">
        <f>SUM(G132:J132)</f>
        <v>0</v>
      </c>
      <c r="G132" s="115"/>
      <c r="H132" s="116"/>
      <c r="I132" s="117"/>
      <c r="J132" s="118"/>
      <c r="K132" s="67"/>
      <c r="L132" s="54"/>
      <c r="M132" s="54"/>
      <c r="N132" s="54"/>
      <c r="O132" s="54"/>
      <c r="P132" s="55"/>
      <c r="Q132" s="28"/>
      <c r="R132" s="28"/>
    </row>
    <row r="133" spans="1:18" ht="26.25" customHeight="1">
      <c r="A133" s="75" t="s">
        <v>116</v>
      </c>
      <c r="B133" s="75"/>
      <c r="C133" s="75"/>
      <c r="D133" s="75"/>
      <c r="E133" s="12" t="s">
        <v>111</v>
      </c>
      <c r="F133" s="52">
        <f>SUM(G133:J133)</f>
        <v>4954052</v>
      </c>
      <c r="G133" s="115">
        <f>G135+G136+G137+G138</f>
        <v>4954052</v>
      </c>
      <c r="H133" s="116"/>
      <c r="I133" s="117">
        <f>SUM(I135)</f>
        <v>0</v>
      </c>
      <c r="J133" s="118"/>
      <c r="K133" s="67"/>
      <c r="L133" s="54"/>
      <c r="M133" s="54"/>
      <c r="N133" s="54"/>
      <c r="O133" s="54"/>
      <c r="P133" s="55"/>
      <c r="Q133" s="28"/>
      <c r="R133" s="28"/>
    </row>
    <row r="134" spans="1:18" ht="12" customHeight="1">
      <c r="A134" s="75" t="s">
        <v>7</v>
      </c>
      <c r="B134" s="75"/>
      <c r="C134" s="75"/>
      <c r="D134" s="75"/>
      <c r="E134" s="12"/>
      <c r="F134" s="52"/>
      <c r="G134" s="115"/>
      <c r="H134" s="116"/>
      <c r="I134" s="117"/>
      <c r="J134" s="118"/>
      <c r="K134" s="67"/>
      <c r="L134" s="54"/>
      <c r="M134" s="54"/>
      <c r="N134" s="54"/>
      <c r="O134" s="54"/>
      <c r="P134" s="55"/>
      <c r="Q134" s="28"/>
      <c r="R134" s="28"/>
    </row>
    <row r="135" spans="1:18" ht="30" customHeight="1">
      <c r="A135" s="75" t="s">
        <v>161</v>
      </c>
      <c r="B135" s="75"/>
      <c r="C135" s="75"/>
      <c r="D135" s="75"/>
      <c r="E135" s="12" t="s">
        <v>111</v>
      </c>
      <c r="F135" s="52">
        <f>G135</f>
        <v>612952</v>
      </c>
      <c r="G135" s="115">
        <f>M135</f>
        <v>612952</v>
      </c>
      <c r="H135" s="116"/>
      <c r="I135" s="117"/>
      <c r="J135" s="118"/>
      <c r="K135" s="67"/>
      <c r="L135" s="54"/>
      <c r="M135" s="54">
        <v>612952</v>
      </c>
      <c r="N135" s="54"/>
      <c r="O135" s="54"/>
      <c r="P135" s="55"/>
      <c r="Q135" s="28"/>
      <c r="R135" s="28"/>
    </row>
    <row r="136" spans="1:18" ht="18.75" customHeight="1">
      <c r="A136" s="75" t="s">
        <v>162</v>
      </c>
      <c r="B136" s="75"/>
      <c r="C136" s="75"/>
      <c r="D136" s="75"/>
      <c r="E136" s="12" t="s">
        <v>111</v>
      </c>
      <c r="F136" s="52">
        <f>SUM(G136:J136)</f>
        <v>4341100</v>
      </c>
      <c r="G136" s="115">
        <f>Q136</f>
        <v>4341100</v>
      </c>
      <c r="H136" s="116"/>
      <c r="I136" s="117"/>
      <c r="J136" s="118"/>
      <c r="K136" s="67"/>
      <c r="L136" s="54"/>
      <c r="M136" s="54"/>
      <c r="N136" s="54"/>
      <c r="O136" s="54"/>
      <c r="P136" s="55"/>
      <c r="Q136" s="28">
        <v>4341100</v>
      </c>
      <c r="R136" s="28"/>
    </row>
    <row r="137" spans="1:18" ht="27" customHeight="1">
      <c r="A137" s="75" t="s">
        <v>163</v>
      </c>
      <c r="B137" s="75"/>
      <c r="C137" s="75"/>
      <c r="D137" s="75"/>
      <c r="E137" s="12" t="s">
        <v>111</v>
      </c>
      <c r="F137" s="52">
        <f>SUM(G137:J137)</f>
        <v>0</v>
      </c>
      <c r="G137" s="115">
        <f>N140</f>
        <v>0</v>
      </c>
      <c r="H137" s="116"/>
      <c r="I137" s="117"/>
      <c r="J137" s="118"/>
      <c r="K137" s="67"/>
      <c r="L137" s="54"/>
      <c r="M137" s="54"/>
      <c r="N137" s="54"/>
      <c r="O137" s="54"/>
      <c r="P137" s="55"/>
      <c r="Q137" s="28"/>
      <c r="R137" s="28"/>
    </row>
    <row r="138" spans="1:18" ht="46.5" customHeight="1">
      <c r="A138" s="72" t="s">
        <v>169</v>
      </c>
      <c r="B138" s="73"/>
      <c r="C138" s="73"/>
      <c r="D138" s="74"/>
      <c r="E138" s="12" t="s">
        <v>111</v>
      </c>
      <c r="F138" s="52">
        <f>SUM(G138:J138)</f>
        <v>0</v>
      </c>
      <c r="G138" s="115">
        <v>0</v>
      </c>
      <c r="H138" s="116"/>
      <c r="I138" s="117"/>
      <c r="J138" s="118"/>
      <c r="K138" s="67"/>
      <c r="L138" s="54"/>
      <c r="M138" s="54"/>
      <c r="N138" s="54"/>
      <c r="O138" s="54"/>
      <c r="P138" s="55"/>
      <c r="Q138" s="28"/>
      <c r="R138" s="28"/>
    </row>
    <row r="139" spans="1:18" ht="30" customHeight="1">
      <c r="A139" s="75" t="s">
        <v>117</v>
      </c>
      <c r="B139" s="75"/>
      <c r="C139" s="75"/>
      <c r="D139" s="75"/>
      <c r="E139" s="12" t="s">
        <v>111</v>
      </c>
      <c r="F139" s="52"/>
      <c r="G139" s="115"/>
      <c r="H139" s="116"/>
      <c r="I139" s="117"/>
      <c r="J139" s="118"/>
      <c r="K139" s="67"/>
      <c r="L139" s="54"/>
      <c r="M139" s="54"/>
      <c r="N139" s="54"/>
      <c r="O139" s="54"/>
      <c r="P139" s="55"/>
      <c r="Q139" s="28"/>
      <c r="R139" s="28"/>
    </row>
    <row r="140" spans="1:20" ht="15">
      <c r="A140" s="75" t="s">
        <v>118</v>
      </c>
      <c r="B140" s="75"/>
      <c r="C140" s="75"/>
      <c r="D140" s="75"/>
      <c r="E140" s="12">
        <v>900</v>
      </c>
      <c r="F140" s="52">
        <f>SUM(G140:J140)</f>
        <v>28082775</v>
      </c>
      <c r="G140" s="115">
        <f>SUM(G142,G147,G156,G159,G163,G164,G170)</f>
        <v>28082775</v>
      </c>
      <c r="H140" s="116"/>
      <c r="I140" s="117">
        <f>SUM(I142,I147,I156,I159,I163,I164,I170)</f>
        <v>0</v>
      </c>
      <c r="J140" s="118"/>
      <c r="K140" s="67">
        <f aca="true" t="shared" si="0" ref="K140:Q140">SUM(K141:K180)</f>
        <v>23128723</v>
      </c>
      <c r="L140" s="54">
        <f t="shared" si="0"/>
        <v>0</v>
      </c>
      <c r="M140" s="57">
        <f t="shared" si="0"/>
        <v>612952</v>
      </c>
      <c r="N140" s="57">
        <f t="shared" si="0"/>
        <v>0</v>
      </c>
      <c r="O140" s="58">
        <f t="shared" si="0"/>
        <v>0</v>
      </c>
      <c r="P140" s="57">
        <f t="shared" si="0"/>
        <v>0</v>
      </c>
      <c r="Q140" s="57">
        <f t="shared" si="0"/>
        <v>4341100</v>
      </c>
      <c r="R140" s="28"/>
      <c r="S140" s="29">
        <f>M140+O140+Q140</f>
        <v>4954052</v>
      </c>
      <c r="T140" s="29">
        <f>22105846.73+113088.54+S140</f>
        <v>27172987.27</v>
      </c>
    </row>
    <row r="141" spans="1:18" ht="15">
      <c r="A141" s="75" t="s">
        <v>7</v>
      </c>
      <c r="B141" s="75"/>
      <c r="C141" s="75"/>
      <c r="D141" s="75"/>
      <c r="E141" s="12"/>
      <c r="F141" s="52"/>
      <c r="G141" s="115"/>
      <c r="H141" s="116"/>
      <c r="I141" s="117"/>
      <c r="J141" s="118"/>
      <c r="K141" s="67"/>
      <c r="L141" s="54"/>
      <c r="M141" s="54"/>
      <c r="N141" s="54"/>
      <c r="O141" s="54"/>
      <c r="P141" s="55"/>
      <c r="Q141" s="28"/>
      <c r="R141" s="28"/>
    </row>
    <row r="142" spans="1:18" ht="30.75" customHeight="1">
      <c r="A142" s="75" t="s">
        <v>119</v>
      </c>
      <c r="B142" s="75"/>
      <c r="C142" s="75"/>
      <c r="D142" s="75"/>
      <c r="E142" s="12">
        <v>210</v>
      </c>
      <c r="F142" s="52">
        <f>SUM(G142:J142)</f>
        <v>18843995</v>
      </c>
      <c r="G142" s="119">
        <f>SUM(G144:H146)</f>
        <v>18843995</v>
      </c>
      <c r="H142" s="119"/>
      <c r="I142" s="117">
        <f>SUM(I144:J146)</f>
        <v>0</v>
      </c>
      <c r="J142" s="118"/>
      <c r="K142" s="67"/>
      <c r="L142" s="54"/>
      <c r="M142" s="54"/>
      <c r="N142" s="54"/>
      <c r="O142" s="54"/>
      <c r="P142" s="55"/>
      <c r="Q142" s="28"/>
      <c r="R142" s="28"/>
    </row>
    <row r="143" spans="1:18" ht="12.75" customHeight="1">
      <c r="A143" s="75" t="s">
        <v>5</v>
      </c>
      <c r="B143" s="75"/>
      <c r="C143" s="75"/>
      <c r="D143" s="75"/>
      <c r="E143" s="12"/>
      <c r="F143" s="52"/>
      <c r="G143" s="119"/>
      <c r="H143" s="119"/>
      <c r="I143" s="117"/>
      <c r="J143" s="118"/>
      <c r="K143" s="67"/>
      <c r="L143" s="54"/>
      <c r="M143" s="54"/>
      <c r="N143" s="54"/>
      <c r="O143" s="54"/>
      <c r="P143" s="55"/>
      <c r="Q143" s="28"/>
      <c r="R143" s="28"/>
    </row>
    <row r="144" spans="1:19" ht="15">
      <c r="A144" s="75" t="s">
        <v>120</v>
      </c>
      <c r="B144" s="75"/>
      <c r="C144" s="75"/>
      <c r="D144" s="75"/>
      <c r="E144" s="12">
        <v>211</v>
      </c>
      <c r="F144" s="52">
        <f>SUM(G144:J144)</f>
        <v>15636673</v>
      </c>
      <c r="G144" s="119">
        <f>K144+M144+O144+Q144</f>
        <v>15636673</v>
      </c>
      <c r="H144" s="119"/>
      <c r="I144" s="117"/>
      <c r="J144" s="118"/>
      <c r="K144" s="67">
        <v>15331570</v>
      </c>
      <c r="L144" s="59"/>
      <c r="M144" s="54">
        <v>305103</v>
      </c>
      <c r="N144" s="54"/>
      <c r="O144" s="60"/>
      <c r="P144" s="55"/>
      <c r="Q144" s="28"/>
      <c r="R144" s="28"/>
      <c r="S144" s="29">
        <f aca="true" t="shared" si="1" ref="S144:S169">M144+O144+Q144</f>
        <v>305103</v>
      </c>
    </row>
    <row r="145" spans="1:19" ht="15">
      <c r="A145" s="75" t="s">
        <v>121</v>
      </c>
      <c r="B145" s="75"/>
      <c r="C145" s="75"/>
      <c r="D145" s="75"/>
      <c r="E145" s="12">
        <v>212</v>
      </c>
      <c r="F145" s="52">
        <f aca="true" t="shared" si="2" ref="F145:F181">SUM(G145:J145)</f>
        <v>3000</v>
      </c>
      <c r="G145" s="119">
        <f>K145+M145+O145+Q145</f>
        <v>3000</v>
      </c>
      <c r="H145" s="119"/>
      <c r="I145" s="117"/>
      <c r="J145" s="118"/>
      <c r="K145" s="67">
        <v>3000</v>
      </c>
      <c r="L145" s="54"/>
      <c r="M145" s="54"/>
      <c r="N145" s="54"/>
      <c r="O145" s="60"/>
      <c r="P145" s="55"/>
      <c r="Q145" s="28"/>
      <c r="R145" s="28"/>
      <c r="S145" s="29">
        <f t="shared" si="1"/>
        <v>0</v>
      </c>
    </row>
    <row r="146" spans="1:19" ht="29.25" customHeight="1">
      <c r="A146" s="75" t="s">
        <v>122</v>
      </c>
      <c r="B146" s="75"/>
      <c r="C146" s="75"/>
      <c r="D146" s="75"/>
      <c r="E146" s="12">
        <v>213</v>
      </c>
      <c r="F146" s="52">
        <f t="shared" si="2"/>
        <v>3204322</v>
      </c>
      <c r="G146" s="119">
        <f>K146+M146+O146+Q146</f>
        <v>3204322</v>
      </c>
      <c r="H146" s="119"/>
      <c r="I146" s="117"/>
      <c r="J146" s="118"/>
      <c r="K146" s="67">
        <v>3112178</v>
      </c>
      <c r="L146" s="54"/>
      <c r="M146" s="54">
        <v>92144</v>
      </c>
      <c r="N146" s="54"/>
      <c r="O146" s="60"/>
      <c r="P146" s="55"/>
      <c r="Q146" s="28"/>
      <c r="R146" s="28"/>
      <c r="S146" s="29">
        <f t="shared" si="1"/>
        <v>92144</v>
      </c>
    </row>
    <row r="147" spans="1:19" ht="15" customHeight="1">
      <c r="A147" s="75" t="s">
        <v>123</v>
      </c>
      <c r="B147" s="75"/>
      <c r="C147" s="75"/>
      <c r="D147" s="75"/>
      <c r="E147" s="12">
        <v>220</v>
      </c>
      <c r="F147" s="52">
        <f t="shared" si="2"/>
        <v>3281450</v>
      </c>
      <c r="G147" s="119">
        <f>SUM(G149:H155)</f>
        <v>3281450</v>
      </c>
      <c r="H147" s="119"/>
      <c r="I147" s="117"/>
      <c r="J147" s="118"/>
      <c r="K147" s="67"/>
      <c r="L147" s="54"/>
      <c r="M147" s="54"/>
      <c r="N147" s="54"/>
      <c r="O147" s="54"/>
      <c r="P147" s="55"/>
      <c r="Q147" s="28"/>
      <c r="R147" s="28"/>
      <c r="S147" s="29">
        <f t="shared" si="1"/>
        <v>0</v>
      </c>
    </row>
    <row r="148" spans="1:19" ht="13.5" customHeight="1">
      <c r="A148" s="75" t="s">
        <v>5</v>
      </c>
      <c r="B148" s="75"/>
      <c r="C148" s="75"/>
      <c r="D148" s="75"/>
      <c r="E148" s="12"/>
      <c r="F148" s="52"/>
      <c r="G148" s="119"/>
      <c r="H148" s="119"/>
      <c r="I148" s="117"/>
      <c r="J148" s="118"/>
      <c r="K148" s="67"/>
      <c r="L148" s="54"/>
      <c r="M148" s="54"/>
      <c r="N148" s="54"/>
      <c r="O148" s="54"/>
      <c r="P148" s="55"/>
      <c r="Q148" s="28"/>
      <c r="R148" s="28"/>
      <c r="S148" s="29">
        <f t="shared" si="1"/>
        <v>0</v>
      </c>
    </row>
    <row r="149" spans="1:19" ht="12.75" customHeight="1">
      <c r="A149" s="75" t="s">
        <v>124</v>
      </c>
      <c r="B149" s="75"/>
      <c r="C149" s="75"/>
      <c r="D149" s="75"/>
      <c r="E149" s="12">
        <v>221</v>
      </c>
      <c r="F149" s="52">
        <f t="shared" si="2"/>
        <v>85796</v>
      </c>
      <c r="G149" s="119">
        <f>K149+M149+O149+Q149</f>
        <v>85796</v>
      </c>
      <c r="H149" s="119"/>
      <c r="I149" s="117"/>
      <c r="J149" s="118"/>
      <c r="K149" s="67">
        <v>49644</v>
      </c>
      <c r="L149" s="54"/>
      <c r="M149" s="54">
        <v>36152</v>
      </c>
      <c r="N149" s="54"/>
      <c r="O149" s="54"/>
      <c r="P149" s="55"/>
      <c r="Q149" s="28"/>
      <c r="R149" s="28"/>
      <c r="S149" s="29">
        <f t="shared" si="1"/>
        <v>36152</v>
      </c>
    </row>
    <row r="150" spans="1:19" ht="15">
      <c r="A150" s="75" t="s">
        <v>125</v>
      </c>
      <c r="B150" s="75"/>
      <c r="C150" s="75"/>
      <c r="D150" s="75"/>
      <c r="E150" s="12">
        <v>222</v>
      </c>
      <c r="F150" s="52">
        <f t="shared" si="2"/>
        <v>0</v>
      </c>
      <c r="G150" s="119">
        <f>K150+M150+O150+Q150</f>
        <v>0</v>
      </c>
      <c r="H150" s="119"/>
      <c r="I150" s="117"/>
      <c r="J150" s="118"/>
      <c r="K150" s="67"/>
      <c r="L150" s="54"/>
      <c r="M150" s="54"/>
      <c r="N150" s="54"/>
      <c r="O150" s="54"/>
      <c r="P150" s="55"/>
      <c r="Q150" s="28"/>
      <c r="R150" s="28"/>
      <c r="S150" s="29">
        <f t="shared" si="1"/>
        <v>0</v>
      </c>
    </row>
    <row r="151" spans="1:19" ht="15">
      <c r="A151" s="75" t="s">
        <v>126</v>
      </c>
      <c r="B151" s="75"/>
      <c r="C151" s="75"/>
      <c r="D151" s="75"/>
      <c r="E151" s="12">
        <v>223</v>
      </c>
      <c r="F151" s="52">
        <f t="shared" si="2"/>
        <v>2656590</v>
      </c>
      <c r="G151" s="119">
        <f>K151+M151+O151+Q151</f>
        <v>2656590</v>
      </c>
      <c r="H151" s="119"/>
      <c r="I151" s="117"/>
      <c r="J151" s="118"/>
      <c r="K151" s="67">
        <v>2653553</v>
      </c>
      <c r="L151" s="54"/>
      <c r="M151" s="54">
        <v>3037</v>
      </c>
      <c r="N151" s="54"/>
      <c r="O151" s="54"/>
      <c r="P151" s="55"/>
      <c r="Q151" s="28"/>
      <c r="R151" s="28"/>
      <c r="S151" s="29">
        <f t="shared" si="1"/>
        <v>3037</v>
      </c>
    </row>
    <row r="152" spans="1:19" ht="42.75" customHeight="1">
      <c r="A152" s="75" t="s">
        <v>127</v>
      </c>
      <c r="B152" s="75"/>
      <c r="C152" s="75"/>
      <c r="D152" s="75"/>
      <c r="E152" s="12">
        <v>224</v>
      </c>
      <c r="F152" s="52">
        <f t="shared" si="2"/>
        <v>0</v>
      </c>
      <c r="G152" s="119">
        <v>0</v>
      </c>
      <c r="H152" s="119"/>
      <c r="I152" s="117"/>
      <c r="J152" s="118"/>
      <c r="K152" s="67"/>
      <c r="L152" s="54"/>
      <c r="M152" s="54"/>
      <c r="N152" s="54"/>
      <c r="O152" s="54"/>
      <c r="P152" s="55"/>
      <c r="Q152" s="28"/>
      <c r="R152" s="28"/>
      <c r="S152" s="29">
        <f t="shared" si="1"/>
        <v>0</v>
      </c>
    </row>
    <row r="153" spans="1:19" ht="13.5" customHeight="1">
      <c r="A153" s="89">
        <v>1</v>
      </c>
      <c r="B153" s="89"/>
      <c r="C153" s="89"/>
      <c r="D153" s="89"/>
      <c r="E153" s="11">
        <v>2</v>
      </c>
      <c r="F153" s="53">
        <v>3</v>
      </c>
      <c r="G153" s="120" t="s">
        <v>197</v>
      </c>
      <c r="H153" s="120"/>
      <c r="I153" s="121">
        <v>5</v>
      </c>
      <c r="J153" s="122"/>
      <c r="K153" s="67"/>
      <c r="L153" s="54"/>
      <c r="M153" s="54"/>
      <c r="N153" s="54"/>
      <c r="O153" s="54"/>
      <c r="P153" s="55"/>
      <c r="Q153" s="28"/>
      <c r="R153" s="28"/>
      <c r="S153" s="29"/>
    </row>
    <row r="154" spans="1:19" ht="27.75" customHeight="1">
      <c r="A154" s="75" t="s">
        <v>128</v>
      </c>
      <c r="B154" s="75"/>
      <c r="C154" s="75"/>
      <c r="D154" s="75"/>
      <c r="E154" s="12">
        <v>225</v>
      </c>
      <c r="F154" s="52">
        <f t="shared" si="2"/>
        <v>158671</v>
      </c>
      <c r="G154" s="119">
        <f>K154+M154+O154+Q154</f>
        <v>158671</v>
      </c>
      <c r="H154" s="119"/>
      <c r="I154" s="117"/>
      <c r="J154" s="118"/>
      <c r="K154" s="67">
        <v>154171</v>
      </c>
      <c r="L154" s="54"/>
      <c r="M154" s="54">
        <v>4500</v>
      </c>
      <c r="N154" s="54"/>
      <c r="O154" s="54"/>
      <c r="P154" s="55"/>
      <c r="Q154" s="28"/>
      <c r="R154" s="28"/>
      <c r="S154" s="29">
        <f t="shared" si="1"/>
        <v>4500</v>
      </c>
    </row>
    <row r="155" spans="1:19" ht="12.75" customHeight="1">
      <c r="A155" s="75" t="s">
        <v>129</v>
      </c>
      <c r="B155" s="75"/>
      <c r="C155" s="75"/>
      <c r="D155" s="75"/>
      <c r="E155" s="12">
        <v>226</v>
      </c>
      <c r="F155" s="52">
        <f t="shared" si="2"/>
        <v>380393</v>
      </c>
      <c r="G155" s="119">
        <f>K155+M155+O155+Q155</f>
        <v>380393</v>
      </c>
      <c r="H155" s="119"/>
      <c r="I155" s="117"/>
      <c r="J155" s="118"/>
      <c r="K155" s="67">
        <v>363644</v>
      </c>
      <c r="L155" s="54"/>
      <c r="M155" s="54">
        <v>16749</v>
      </c>
      <c r="N155" s="54"/>
      <c r="O155" s="54"/>
      <c r="P155" s="55"/>
      <c r="Q155" s="28">
        <v>0</v>
      </c>
      <c r="R155" s="28"/>
      <c r="S155" s="29">
        <v>30543</v>
      </c>
    </row>
    <row r="156" spans="1:19" ht="30.75" customHeight="1">
      <c r="A156" s="75" t="s">
        <v>130</v>
      </c>
      <c r="B156" s="75"/>
      <c r="C156" s="75"/>
      <c r="D156" s="75"/>
      <c r="E156" s="12">
        <v>240</v>
      </c>
      <c r="F156" s="52">
        <f t="shared" si="2"/>
        <v>0</v>
      </c>
      <c r="G156" s="119"/>
      <c r="H156" s="119"/>
      <c r="I156" s="117">
        <f>SUM(I158)</f>
        <v>0</v>
      </c>
      <c r="J156" s="118"/>
      <c r="K156" s="67"/>
      <c r="L156" s="54"/>
      <c r="M156" s="54"/>
      <c r="N156" s="54"/>
      <c r="O156" s="54"/>
      <c r="P156" s="55"/>
      <c r="Q156" s="28"/>
      <c r="R156" s="28"/>
      <c r="S156" s="29">
        <f t="shared" si="1"/>
        <v>0</v>
      </c>
    </row>
    <row r="157" spans="1:19" ht="10.5" customHeight="1">
      <c r="A157" s="75" t="s">
        <v>5</v>
      </c>
      <c r="B157" s="75"/>
      <c r="C157" s="75"/>
      <c r="D157" s="75"/>
      <c r="E157" s="12"/>
      <c r="F157" s="52"/>
      <c r="G157" s="119"/>
      <c r="H157" s="119"/>
      <c r="I157" s="117"/>
      <c r="J157" s="118"/>
      <c r="K157" s="67"/>
      <c r="L157" s="54"/>
      <c r="M157" s="54"/>
      <c r="N157" s="54"/>
      <c r="O157" s="54"/>
      <c r="P157" s="55"/>
      <c r="Q157" s="28"/>
      <c r="R157" s="28"/>
      <c r="S157" s="29">
        <f t="shared" si="1"/>
        <v>0</v>
      </c>
    </row>
    <row r="158" spans="1:19" ht="44.25" customHeight="1">
      <c r="A158" s="75" t="s">
        <v>131</v>
      </c>
      <c r="B158" s="75"/>
      <c r="C158" s="75"/>
      <c r="D158" s="75"/>
      <c r="E158" s="12">
        <v>241</v>
      </c>
      <c r="F158" s="52">
        <f t="shared" si="2"/>
        <v>0</v>
      </c>
      <c r="G158" s="119"/>
      <c r="H158" s="119"/>
      <c r="I158" s="117"/>
      <c r="J158" s="118"/>
      <c r="K158" s="67"/>
      <c r="L158" s="54"/>
      <c r="M158" s="54"/>
      <c r="N158" s="54"/>
      <c r="O158" s="54"/>
      <c r="P158" s="55"/>
      <c r="Q158" s="28"/>
      <c r="R158" s="28"/>
      <c r="S158" s="29">
        <f t="shared" si="1"/>
        <v>0</v>
      </c>
    </row>
    <row r="159" spans="1:19" ht="15" customHeight="1">
      <c r="A159" s="75" t="s">
        <v>132</v>
      </c>
      <c r="B159" s="75"/>
      <c r="C159" s="75"/>
      <c r="D159" s="75"/>
      <c r="E159" s="12">
        <v>260</v>
      </c>
      <c r="F159" s="52">
        <f t="shared" si="2"/>
        <v>0</v>
      </c>
      <c r="G159" s="119"/>
      <c r="H159" s="119"/>
      <c r="I159" s="117">
        <f>SUM(I161:J162)</f>
        <v>0</v>
      </c>
      <c r="J159" s="118"/>
      <c r="K159" s="67"/>
      <c r="L159" s="54"/>
      <c r="M159" s="54"/>
      <c r="N159" s="54"/>
      <c r="O159" s="54"/>
      <c r="P159" s="55"/>
      <c r="Q159" s="28"/>
      <c r="R159" s="28"/>
      <c r="S159" s="29">
        <f t="shared" si="1"/>
        <v>0</v>
      </c>
    </row>
    <row r="160" spans="1:19" ht="12" customHeight="1">
      <c r="A160" s="75" t="s">
        <v>5</v>
      </c>
      <c r="B160" s="75"/>
      <c r="C160" s="75"/>
      <c r="D160" s="75"/>
      <c r="E160" s="12"/>
      <c r="F160" s="52"/>
      <c r="G160" s="119"/>
      <c r="H160" s="119"/>
      <c r="I160" s="117"/>
      <c r="J160" s="118"/>
      <c r="K160" s="67"/>
      <c r="L160" s="54"/>
      <c r="M160" s="54"/>
      <c r="N160" s="54"/>
      <c r="O160" s="54"/>
      <c r="P160" s="55"/>
      <c r="Q160" s="28"/>
      <c r="R160" s="28"/>
      <c r="S160" s="29">
        <f t="shared" si="1"/>
        <v>0</v>
      </c>
    </row>
    <row r="161" spans="1:19" ht="28.5" customHeight="1">
      <c r="A161" s="75" t="s">
        <v>133</v>
      </c>
      <c r="B161" s="75"/>
      <c r="C161" s="75"/>
      <c r="D161" s="75"/>
      <c r="E161" s="12">
        <v>262</v>
      </c>
      <c r="F161" s="52">
        <f t="shared" si="2"/>
        <v>0</v>
      </c>
      <c r="G161" s="119"/>
      <c r="H161" s="119"/>
      <c r="I161" s="117"/>
      <c r="J161" s="118"/>
      <c r="K161" s="67"/>
      <c r="L161" s="54"/>
      <c r="M161" s="54"/>
      <c r="N161" s="54"/>
      <c r="O161" s="54"/>
      <c r="P161" s="55"/>
      <c r="Q161" s="28"/>
      <c r="R161" s="28"/>
      <c r="S161" s="29">
        <f t="shared" si="1"/>
        <v>0</v>
      </c>
    </row>
    <row r="162" spans="1:19" ht="45" customHeight="1">
      <c r="A162" s="75" t="s">
        <v>134</v>
      </c>
      <c r="B162" s="75"/>
      <c r="C162" s="75"/>
      <c r="D162" s="75"/>
      <c r="E162" s="12">
        <v>263</v>
      </c>
      <c r="F162" s="52">
        <f t="shared" si="2"/>
        <v>0</v>
      </c>
      <c r="G162" s="119"/>
      <c r="H162" s="119"/>
      <c r="I162" s="117"/>
      <c r="J162" s="118"/>
      <c r="K162" s="67"/>
      <c r="L162" s="54"/>
      <c r="M162" s="54"/>
      <c r="N162" s="54"/>
      <c r="O162" s="54"/>
      <c r="P162" s="55"/>
      <c r="Q162" s="28"/>
      <c r="R162" s="28"/>
      <c r="S162" s="29">
        <f t="shared" si="1"/>
        <v>0</v>
      </c>
    </row>
    <row r="163" spans="1:19" ht="15.75" customHeight="1">
      <c r="A163" s="75" t="s">
        <v>135</v>
      </c>
      <c r="B163" s="75"/>
      <c r="C163" s="75"/>
      <c r="D163" s="75"/>
      <c r="E163" s="12">
        <v>290</v>
      </c>
      <c r="F163" s="52">
        <f t="shared" si="2"/>
        <v>847482</v>
      </c>
      <c r="G163" s="119">
        <f>K163+M163+O163+Q163</f>
        <v>847482</v>
      </c>
      <c r="H163" s="119"/>
      <c r="I163" s="117"/>
      <c r="J163" s="118"/>
      <c r="K163" s="67">
        <v>813435</v>
      </c>
      <c r="L163" s="54"/>
      <c r="M163" s="54">
        <v>34047</v>
      </c>
      <c r="N163" s="54"/>
      <c r="O163" s="54"/>
      <c r="P163" s="55"/>
      <c r="Q163" s="28">
        <v>0</v>
      </c>
      <c r="R163" s="28"/>
      <c r="S163" s="29">
        <f t="shared" si="1"/>
        <v>34047</v>
      </c>
    </row>
    <row r="164" spans="1:19" ht="27" customHeight="1">
      <c r="A164" s="75" t="s">
        <v>136</v>
      </c>
      <c r="B164" s="75"/>
      <c r="C164" s="75"/>
      <c r="D164" s="75"/>
      <c r="E164" s="12">
        <v>300</v>
      </c>
      <c r="F164" s="52">
        <f t="shared" si="2"/>
        <v>5109848</v>
      </c>
      <c r="G164" s="119">
        <f>SUM(G166:H169)</f>
        <v>5109848</v>
      </c>
      <c r="H164" s="119"/>
      <c r="I164" s="117">
        <f>SUM(I166:J169)</f>
        <v>0</v>
      </c>
      <c r="J164" s="118"/>
      <c r="K164" s="67"/>
      <c r="L164" s="54"/>
      <c r="M164" s="54"/>
      <c r="N164" s="54"/>
      <c r="O164" s="54"/>
      <c r="P164" s="55"/>
      <c r="Q164" s="28"/>
      <c r="R164" s="28"/>
      <c r="S164" s="29">
        <f t="shared" si="1"/>
        <v>0</v>
      </c>
    </row>
    <row r="165" spans="1:19" ht="12.75" customHeight="1">
      <c r="A165" s="75" t="s">
        <v>5</v>
      </c>
      <c r="B165" s="75"/>
      <c r="C165" s="75"/>
      <c r="D165" s="75"/>
      <c r="E165" s="12"/>
      <c r="F165" s="52"/>
      <c r="G165" s="119"/>
      <c r="H165" s="119"/>
      <c r="I165" s="117"/>
      <c r="J165" s="118"/>
      <c r="K165" s="67"/>
      <c r="L165" s="54"/>
      <c r="M165" s="54"/>
      <c r="N165" s="54"/>
      <c r="O165" s="54"/>
      <c r="P165" s="55"/>
      <c r="Q165" s="28"/>
      <c r="R165" s="28"/>
      <c r="S165" s="29">
        <f t="shared" si="1"/>
        <v>0</v>
      </c>
    </row>
    <row r="166" spans="1:19" ht="26.25" customHeight="1">
      <c r="A166" s="75" t="s">
        <v>137</v>
      </c>
      <c r="B166" s="75"/>
      <c r="C166" s="75"/>
      <c r="D166" s="75"/>
      <c r="E166" s="12">
        <v>310</v>
      </c>
      <c r="F166" s="52">
        <f t="shared" si="2"/>
        <v>268748</v>
      </c>
      <c r="G166" s="119">
        <f>K166+M166+O166+Q166</f>
        <v>268748</v>
      </c>
      <c r="H166" s="119"/>
      <c r="I166" s="117"/>
      <c r="J166" s="118"/>
      <c r="K166" s="67">
        <v>147528</v>
      </c>
      <c r="L166" s="54"/>
      <c r="M166" s="54">
        <v>121220</v>
      </c>
      <c r="N166" s="54"/>
      <c r="O166" s="54"/>
      <c r="P166" s="55"/>
      <c r="Q166" s="28"/>
      <c r="R166" s="28"/>
      <c r="S166" s="29">
        <f t="shared" si="1"/>
        <v>121220</v>
      </c>
    </row>
    <row r="167" spans="1:19" ht="29.25" customHeight="1">
      <c r="A167" s="75" t="s">
        <v>138</v>
      </c>
      <c r="B167" s="75"/>
      <c r="C167" s="75"/>
      <c r="D167" s="75"/>
      <c r="E167" s="12">
        <v>320</v>
      </c>
      <c r="F167" s="52">
        <f t="shared" si="2"/>
        <v>0</v>
      </c>
      <c r="G167" s="119"/>
      <c r="H167" s="119"/>
      <c r="I167" s="117"/>
      <c r="J167" s="118"/>
      <c r="K167" s="67"/>
      <c r="L167" s="54"/>
      <c r="M167" s="54"/>
      <c r="N167" s="54"/>
      <c r="O167" s="54"/>
      <c r="P167" s="55"/>
      <c r="Q167" s="28"/>
      <c r="R167" s="28"/>
      <c r="S167" s="29">
        <f t="shared" si="1"/>
        <v>0</v>
      </c>
    </row>
    <row r="168" spans="1:19" ht="28.5" customHeight="1">
      <c r="A168" s="75" t="s">
        <v>139</v>
      </c>
      <c r="B168" s="75"/>
      <c r="C168" s="75"/>
      <c r="D168" s="75"/>
      <c r="E168" s="12">
        <v>330</v>
      </c>
      <c r="F168" s="52">
        <f t="shared" si="2"/>
        <v>0</v>
      </c>
      <c r="G168" s="119"/>
      <c r="H168" s="119"/>
      <c r="I168" s="117"/>
      <c r="J168" s="118"/>
      <c r="K168" s="67"/>
      <c r="L168" s="54"/>
      <c r="M168" s="54"/>
      <c r="N168" s="54"/>
      <c r="O168" s="54"/>
      <c r="P168" s="55"/>
      <c r="Q168" s="28"/>
      <c r="R168" s="28"/>
      <c r="S168" s="29">
        <f t="shared" si="1"/>
        <v>0</v>
      </c>
    </row>
    <row r="169" spans="1:19" ht="29.25" customHeight="1">
      <c r="A169" s="75" t="s">
        <v>140</v>
      </c>
      <c r="B169" s="75"/>
      <c r="C169" s="75"/>
      <c r="D169" s="75"/>
      <c r="E169" s="12">
        <v>340</v>
      </c>
      <c r="F169" s="52">
        <f t="shared" si="2"/>
        <v>4841100</v>
      </c>
      <c r="G169" s="119">
        <f>0+K169+M169+O169+Q169</f>
        <v>4841100</v>
      </c>
      <c r="H169" s="119"/>
      <c r="I169" s="117"/>
      <c r="J169" s="118"/>
      <c r="K169" s="67">
        <v>500000</v>
      </c>
      <c r="L169" s="54"/>
      <c r="M169" s="54"/>
      <c r="N169" s="54"/>
      <c r="O169" s="54"/>
      <c r="P169" s="55"/>
      <c r="Q169" s="28">
        <v>4341100</v>
      </c>
      <c r="R169" s="28"/>
      <c r="S169" s="29">
        <f t="shared" si="1"/>
        <v>4341100</v>
      </c>
    </row>
    <row r="170" spans="1:19" ht="27" customHeight="1">
      <c r="A170" s="75" t="s">
        <v>141</v>
      </c>
      <c r="B170" s="75"/>
      <c r="C170" s="75"/>
      <c r="D170" s="75"/>
      <c r="E170" s="12">
        <v>500</v>
      </c>
      <c r="F170" s="52">
        <f t="shared" si="2"/>
        <v>0</v>
      </c>
      <c r="G170" s="115">
        <f>SUM(G172:H173)</f>
        <v>0</v>
      </c>
      <c r="H170" s="116"/>
      <c r="I170" s="117">
        <f>SUM(I172:J173)</f>
        <v>0</v>
      </c>
      <c r="J170" s="118"/>
      <c r="K170" s="67"/>
      <c r="L170" s="54"/>
      <c r="M170" s="54"/>
      <c r="N170" s="54"/>
      <c r="O170" s="54"/>
      <c r="P170" s="55"/>
      <c r="Q170" s="28"/>
      <c r="R170" s="28"/>
      <c r="S170" s="29">
        <f>SUM(S144:S169)</f>
        <v>4967846</v>
      </c>
    </row>
    <row r="171" spans="1:18" ht="13.5" customHeight="1">
      <c r="A171" s="75" t="s">
        <v>5</v>
      </c>
      <c r="B171" s="75"/>
      <c r="C171" s="75"/>
      <c r="D171" s="75"/>
      <c r="E171" s="12"/>
      <c r="F171" s="52"/>
      <c r="G171" s="115"/>
      <c r="H171" s="116"/>
      <c r="I171" s="117"/>
      <c r="J171" s="118"/>
      <c r="K171" s="67"/>
      <c r="L171" s="54"/>
      <c r="M171" s="54"/>
      <c r="N171" s="54"/>
      <c r="O171" s="54"/>
      <c r="P171" s="55"/>
      <c r="Q171" s="28"/>
      <c r="R171" s="28"/>
    </row>
    <row r="172" spans="1:18" ht="45.75" customHeight="1">
      <c r="A172" s="75" t="s">
        <v>142</v>
      </c>
      <c r="B172" s="75"/>
      <c r="C172" s="75"/>
      <c r="D172" s="75"/>
      <c r="E172" s="12">
        <v>520</v>
      </c>
      <c r="F172" s="52">
        <f t="shared" si="2"/>
        <v>0</v>
      </c>
      <c r="G172" s="115"/>
      <c r="H172" s="116"/>
      <c r="I172" s="117"/>
      <c r="J172" s="118"/>
      <c r="K172" s="67"/>
      <c r="L172" s="54"/>
      <c r="M172" s="54"/>
      <c r="N172" s="54"/>
      <c r="O172" s="54"/>
      <c r="P172" s="55"/>
      <c r="Q172" s="28"/>
      <c r="R172" s="28"/>
    </row>
    <row r="173" spans="1:18" ht="28.5" customHeight="1">
      <c r="A173" s="75" t="s">
        <v>143</v>
      </c>
      <c r="B173" s="75"/>
      <c r="C173" s="75"/>
      <c r="D173" s="75"/>
      <c r="E173" s="12">
        <v>530</v>
      </c>
      <c r="F173" s="52">
        <f t="shared" si="2"/>
        <v>0</v>
      </c>
      <c r="G173" s="115"/>
      <c r="H173" s="116"/>
      <c r="I173" s="117"/>
      <c r="J173" s="118"/>
      <c r="K173" s="67"/>
      <c r="L173" s="54"/>
      <c r="M173" s="54"/>
      <c r="N173" s="54"/>
      <c r="O173" s="54"/>
      <c r="P173" s="55"/>
      <c r="Q173" s="28"/>
      <c r="R173" s="28"/>
    </row>
    <row r="174" spans="1:18" ht="15.75" customHeight="1">
      <c r="A174" s="75" t="s">
        <v>144</v>
      </c>
      <c r="B174" s="75"/>
      <c r="C174" s="75"/>
      <c r="D174" s="75"/>
      <c r="E174" s="11"/>
      <c r="F174" s="52"/>
      <c r="G174" s="115"/>
      <c r="H174" s="116"/>
      <c r="I174" s="117"/>
      <c r="J174" s="118"/>
      <c r="K174" s="67"/>
      <c r="L174" s="54"/>
      <c r="M174" s="54"/>
      <c r="N174" s="54"/>
      <c r="O174" s="54"/>
      <c r="P174" s="55"/>
      <c r="Q174" s="28"/>
      <c r="R174" s="28"/>
    </row>
    <row r="175" spans="1:18" ht="27.75" customHeight="1">
      <c r="A175" s="75" t="s">
        <v>145</v>
      </c>
      <c r="B175" s="75"/>
      <c r="C175" s="75"/>
      <c r="D175" s="75"/>
      <c r="E175" s="11" t="s">
        <v>111</v>
      </c>
      <c r="F175" s="52">
        <f t="shared" si="2"/>
        <v>1468926</v>
      </c>
      <c r="G175" s="115">
        <f>G176+G177+G178+G179+G180</f>
        <v>1468926</v>
      </c>
      <c r="H175" s="116"/>
      <c r="I175" s="117">
        <f>I176+I177+I178+I179+I180</f>
        <v>0</v>
      </c>
      <c r="J175" s="118"/>
      <c r="K175" s="67"/>
      <c r="L175" s="54"/>
      <c r="M175" s="54"/>
      <c r="N175" s="54"/>
      <c r="O175" s="54"/>
      <c r="P175" s="55"/>
      <c r="Q175" s="28"/>
      <c r="R175" s="28"/>
    </row>
    <row r="176" spans="1:18" ht="33" customHeight="1">
      <c r="A176" s="72" t="s">
        <v>160</v>
      </c>
      <c r="B176" s="73"/>
      <c r="C176" s="73"/>
      <c r="D176" s="74"/>
      <c r="E176" s="11"/>
      <c r="F176" s="52">
        <f t="shared" si="2"/>
        <v>0</v>
      </c>
      <c r="G176" s="115">
        <v>0</v>
      </c>
      <c r="H176" s="116"/>
      <c r="I176" s="117"/>
      <c r="J176" s="118"/>
      <c r="K176" s="67"/>
      <c r="L176" s="54"/>
      <c r="M176" s="54"/>
      <c r="N176" s="54"/>
      <c r="O176" s="54"/>
      <c r="P176" s="55"/>
      <c r="Q176" s="28"/>
      <c r="R176" s="28"/>
    </row>
    <row r="177" spans="1:18" ht="30.75" customHeight="1">
      <c r="A177" s="72" t="s">
        <v>159</v>
      </c>
      <c r="B177" s="73"/>
      <c r="C177" s="73"/>
      <c r="D177" s="74"/>
      <c r="E177" s="12"/>
      <c r="F177" s="52">
        <f t="shared" si="2"/>
        <v>1468926</v>
      </c>
      <c r="G177" s="115">
        <v>1468926</v>
      </c>
      <c r="H177" s="116"/>
      <c r="I177" s="117"/>
      <c r="J177" s="118"/>
      <c r="K177" s="67"/>
      <c r="L177" s="54"/>
      <c r="M177" s="54"/>
      <c r="N177" s="54"/>
      <c r="O177" s="54"/>
      <c r="P177" s="55"/>
      <c r="Q177" s="28"/>
      <c r="R177" s="28"/>
    </row>
    <row r="178" spans="1:18" ht="42" customHeight="1">
      <c r="A178" s="72" t="s">
        <v>176</v>
      </c>
      <c r="B178" s="73"/>
      <c r="C178" s="73"/>
      <c r="D178" s="74"/>
      <c r="E178" s="12"/>
      <c r="F178" s="52">
        <f t="shared" si="2"/>
        <v>0</v>
      </c>
      <c r="G178" s="115"/>
      <c r="H178" s="116"/>
      <c r="I178" s="117"/>
      <c r="J178" s="118"/>
      <c r="K178" s="67"/>
      <c r="L178" s="54"/>
      <c r="M178" s="54"/>
      <c r="N178" s="54"/>
      <c r="O178" s="54"/>
      <c r="P178" s="55"/>
      <c r="Q178" s="28"/>
      <c r="R178" s="28"/>
    </row>
    <row r="179" spans="1:18" ht="60.75" customHeight="1">
      <c r="A179" s="72" t="s">
        <v>177</v>
      </c>
      <c r="B179" s="73"/>
      <c r="C179" s="73"/>
      <c r="D179" s="74"/>
      <c r="E179" s="12"/>
      <c r="F179" s="52">
        <f t="shared" si="2"/>
        <v>0</v>
      </c>
      <c r="G179" s="115"/>
      <c r="H179" s="116"/>
      <c r="I179" s="117"/>
      <c r="J179" s="118"/>
      <c r="K179" s="67"/>
      <c r="L179" s="54"/>
      <c r="M179" s="54"/>
      <c r="N179" s="54"/>
      <c r="O179" s="54"/>
      <c r="P179" s="55"/>
      <c r="Q179" s="28"/>
      <c r="R179" s="28"/>
    </row>
    <row r="180" spans="1:18" ht="30.75" customHeight="1">
      <c r="A180" s="72" t="s">
        <v>178</v>
      </c>
      <c r="B180" s="73"/>
      <c r="C180" s="73"/>
      <c r="D180" s="74"/>
      <c r="E180" s="12"/>
      <c r="F180" s="52">
        <f t="shared" si="2"/>
        <v>0</v>
      </c>
      <c r="G180" s="115"/>
      <c r="H180" s="116"/>
      <c r="I180" s="117"/>
      <c r="J180" s="118"/>
      <c r="K180" s="67"/>
      <c r="L180" s="54"/>
      <c r="M180" s="54"/>
      <c r="N180" s="54"/>
      <c r="O180" s="54"/>
      <c r="P180" s="55"/>
      <c r="Q180" s="28"/>
      <c r="R180" s="28"/>
    </row>
    <row r="181" spans="1:16" ht="27.75" customHeight="1">
      <c r="A181" s="75" t="s">
        <v>165</v>
      </c>
      <c r="B181" s="75"/>
      <c r="C181" s="75"/>
      <c r="D181" s="75"/>
      <c r="E181" s="24"/>
      <c r="F181" s="52">
        <f t="shared" si="2"/>
        <v>29551701</v>
      </c>
      <c r="G181" s="115">
        <f>G140+G175</f>
        <v>29551701</v>
      </c>
      <c r="H181" s="116"/>
      <c r="I181" s="117"/>
      <c r="J181" s="118"/>
      <c r="K181" s="36"/>
      <c r="L181" s="61">
        <f>G181-M140-N140-O140-P140-G175-Q140</f>
        <v>23128723</v>
      </c>
      <c r="M181" s="23" t="s">
        <v>179</v>
      </c>
      <c r="N181" s="23"/>
      <c r="O181" s="23"/>
      <c r="P181" s="22"/>
    </row>
    <row r="182" spans="1:15" ht="12.75" customHeight="1">
      <c r="A182" s="1"/>
      <c r="B182" s="1"/>
      <c r="C182" s="1"/>
      <c r="D182" s="1"/>
      <c r="E182" s="1"/>
      <c r="F182" s="25"/>
      <c r="G182" s="16"/>
      <c r="H182" s="16"/>
      <c r="I182" s="1"/>
      <c r="J182" s="1"/>
      <c r="K182" s="1"/>
      <c r="L182" s="62">
        <f>L181+G175</f>
        <v>24597649</v>
      </c>
      <c r="M182" s="26" t="s">
        <v>180</v>
      </c>
      <c r="N182" s="1"/>
      <c r="O182" s="1"/>
    </row>
    <row r="183" spans="1:13" ht="26.25" customHeight="1">
      <c r="A183" s="70" t="s">
        <v>200</v>
      </c>
      <c r="B183" s="70"/>
      <c r="C183" s="70"/>
      <c r="D183" s="70"/>
      <c r="E183" s="70"/>
      <c r="F183" s="27"/>
      <c r="H183" s="71" t="s">
        <v>188</v>
      </c>
      <c r="I183" s="71"/>
      <c r="J183" s="71"/>
      <c r="K183" s="45"/>
      <c r="L183" s="45"/>
      <c r="M183" s="28"/>
    </row>
    <row r="184" spans="6:12" ht="11.25" customHeight="1">
      <c r="F184" s="2" t="s">
        <v>157</v>
      </c>
      <c r="H184" s="113" t="s">
        <v>158</v>
      </c>
      <c r="I184" s="113"/>
      <c r="J184" s="113"/>
      <c r="K184" s="46"/>
      <c r="L184" s="46"/>
    </row>
    <row r="185" spans="1:12" ht="18" customHeight="1">
      <c r="A185" s="70" t="s">
        <v>192</v>
      </c>
      <c r="B185" s="70"/>
      <c r="C185" s="70"/>
      <c r="D185" s="70"/>
      <c r="F185" s="27"/>
      <c r="H185" s="114" t="s">
        <v>212</v>
      </c>
      <c r="I185" s="71"/>
      <c r="J185" s="71"/>
      <c r="K185" s="46"/>
      <c r="L185" s="46"/>
    </row>
    <row r="186" spans="6:12" ht="10.5" customHeight="1">
      <c r="F186" s="2" t="s">
        <v>157</v>
      </c>
      <c r="H186" s="113" t="s">
        <v>158</v>
      </c>
      <c r="I186" s="113"/>
      <c r="J186" s="113"/>
      <c r="K186" s="46"/>
      <c r="L186" s="46"/>
    </row>
    <row r="187" spans="1:12" ht="15" hidden="1">
      <c r="A187" s="8"/>
      <c r="B187" s="8"/>
      <c r="C187" s="8"/>
      <c r="F187" s="2"/>
      <c r="H187" s="6"/>
      <c r="I187" s="6"/>
      <c r="J187" s="6"/>
      <c r="K187" s="46"/>
      <c r="L187" s="46"/>
    </row>
    <row r="188" spans="1:12" ht="12.75" customHeight="1">
      <c r="A188" s="112">
        <v>42369</v>
      </c>
      <c r="B188" s="69"/>
      <c r="C188" s="69"/>
      <c r="D188" s="69"/>
      <c r="K188" s="46"/>
      <c r="L188" s="46"/>
    </row>
  </sheetData>
  <sheetProtection/>
  <mergeCells count="388">
    <mergeCell ref="F3:I3"/>
    <mergeCell ref="F4:I4"/>
    <mergeCell ref="F5:I5"/>
    <mergeCell ref="F6:J6"/>
    <mergeCell ref="G7:J7"/>
    <mergeCell ref="A10:J10"/>
    <mergeCell ref="A11:J11"/>
    <mergeCell ref="G13:H13"/>
    <mergeCell ref="I13:J13"/>
    <mergeCell ref="D14:F14"/>
    <mergeCell ref="G14:H14"/>
    <mergeCell ref="I14:J14"/>
    <mergeCell ref="I15:J15"/>
    <mergeCell ref="A16:C16"/>
    <mergeCell ref="D16:F16"/>
    <mergeCell ref="G16:H16"/>
    <mergeCell ref="I16:J16"/>
    <mergeCell ref="A17:C17"/>
    <mergeCell ref="D17:F17"/>
    <mergeCell ref="I17:J17"/>
    <mergeCell ref="A18:C18"/>
    <mergeCell ref="G18:H18"/>
    <mergeCell ref="I18:J18"/>
    <mergeCell ref="A20:C20"/>
    <mergeCell ref="D20:F20"/>
    <mergeCell ref="A22:C22"/>
    <mergeCell ref="D22:F22"/>
    <mergeCell ref="A24:J24"/>
    <mergeCell ref="A26:J26"/>
    <mergeCell ref="A27:J27"/>
    <mergeCell ref="A29:J29"/>
    <mergeCell ref="A31:J31"/>
    <mergeCell ref="A32:J32"/>
    <mergeCell ref="A30:J30"/>
    <mergeCell ref="A34:I34"/>
    <mergeCell ref="A35:J35"/>
    <mergeCell ref="A36:J36"/>
    <mergeCell ref="A37:I37"/>
    <mergeCell ref="A38:I38"/>
    <mergeCell ref="A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B104:G104"/>
    <mergeCell ref="H104:J104"/>
    <mergeCell ref="B105:G105"/>
    <mergeCell ref="H105:J105"/>
    <mergeCell ref="B106:G106"/>
    <mergeCell ref="H106:J106"/>
    <mergeCell ref="B107:G107"/>
    <mergeCell ref="H107:J107"/>
    <mergeCell ref="B108:G108"/>
    <mergeCell ref="H108:J108"/>
    <mergeCell ref="B109:G109"/>
    <mergeCell ref="H109:J109"/>
    <mergeCell ref="B110:G110"/>
    <mergeCell ref="H110:J110"/>
    <mergeCell ref="B111:G111"/>
    <mergeCell ref="H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A118:J118"/>
    <mergeCell ref="A120:D121"/>
    <mergeCell ref="E120:E121"/>
    <mergeCell ref="F120:F121"/>
    <mergeCell ref="G120:J120"/>
    <mergeCell ref="G121:H121"/>
    <mergeCell ref="I121:J121"/>
    <mergeCell ref="A122:D122"/>
    <mergeCell ref="G122:H122"/>
    <mergeCell ref="I122:J122"/>
    <mergeCell ref="A123:D123"/>
    <mergeCell ref="G123:H123"/>
    <mergeCell ref="I123:J123"/>
    <mergeCell ref="A124:D124"/>
    <mergeCell ref="G124:H124"/>
    <mergeCell ref="I124:J124"/>
    <mergeCell ref="A125:D125"/>
    <mergeCell ref="G125:H125"/>
    <mergeCell ref="I125:J125"/>
    <mergeCell ref="A126:D126"/>
    <mergeCell ref="G126:H126"/>
    <mergeCell ref="I126:J126"/>
    <mergeCell ref="A127:D127"/>
    <mergeCell ref="G127:H127"/>
    <mergeCell ref="I127:J127"/>
    <mergeCell ref="A128:D128"/>
    <mergeCell ref="G128:H128"/>
    <mergeCell ref="I128:J128"/>
    <mergeCell ref="A129:D129"/>
    <mergeCell ref="G129:H129"/>
    <mergeCell ref="I129:J129"/>
    <mergeCell ref="A130:D130"/>
    <mergeCell ref="G130:H130"/>
    <mergeCell ref="I130:J130"/>
    <mergeCell ref="A131:D131"/>
    <mergeCell ref="G131:H131"/>
    <mergeCell ref="I131:J131"/>
    <mergeCell ref="A132:D132"/>
    <mergeCell ref="G132:H132"/>
    <mergeCell ref="I132:J132"/>
    <mergeCell ref="A133:D133"/>
    <mergeCell ref="G133:H133"/>
    <mergeCell ref="I133:J133"/>
    <mergeCell ref="A134:D134"/>
    <mergeCell ref="G134:H134"/>
    <mergeCell ref="I134:J134"/>
    <mergeCell ref="A135:D135"/>
    <mergeCell ref="G135:H135"/>
    <mergeCell ref="I135:J135"/>
    <mergeCell ref="A136:D136"/>
    <mergeCell ref="G136:H136"/>
    <mergeCell ref="I136:J136"/>
    <mergeCell ref="A137:D137"/>
    <mergeCell ref="G137:H137"/>
    <mergeCell ref="I137:J137"/>
    <mergeCell ref="A138:D138"/>
    <mergeCell ref="G138:H138"/>
    <mergeCell ref="I138:J138"/>
    <mergeCell ref="A139:D139"/>
    <mergeCell ref="G139:H139"/>
    <mergeCell ref="I139:J139"/>
    <mergeCell ref="A140:D140"/>
    <mergeCell ref="G140:H140"/>
    <mergeCell ref="I140:J140"/>
    <mergeCell ref="A141:D141"/>
    <mergeCell ref="G141:H141"/>
    <mergeCell ref="I141:J141"/>
    <mergeCell ref="A142:D142"/>
    <mergeCell ref="G142:H142"/>
    <mergeCell ref="I142:J142"/>
    <mergeCell ref="A143:D143"/>
    <mergeCell ref="G143:H143"/>
    <mergeCell ref="I143:J143"/>
    <mergeCell ref="A144:D144"/>
    <mergeCell ref="G144:H144"/>
    <mergeCell ref="I144:J144"/>
    <mergeCell ref="A145:D145"/>
    <mergeCell ref="G145:H145"/>
    <mergeCell ref="I145:J145"/>
    <mergeCell ref="A146:D146"/>
    <mergeCell ref="G146:H146"/>
    <mergeCell ref="I146:J146"/>
    <mergeCell ref="A147:D147"/>
    <mergeCell ref="G147:H147"/>
    <mergeCell ref="I147:J147"/>
    <mergeCell ref="A148:D148"/>
    <mergeCell ref="G148:H148"/>
    <mergeCell ref="I148:J148"/>
    <mergeCell ref="A149:D149"/>
    <mergeCell ref="G149:H149"/>
    <mergeCell ref="I149:J149"/>
    <mergeCell ref="A150:D150"/>
    <mergeCell ref="G150:H150"/>
    <mergeCell ref="I150:J150"/>
    <mergeCell ref="A151:D151"/>
    <mergeCell ref="G151:H151"/>
    <mergeCell ref="I151:J151"/>
    <mergeCell ref="A152:D152"/>
    <mergeCell ref="G152:H152"/>
    <mergeCell ref="I152:J152"/>
    <mergeCell ref="A153:D153"/>
    <mergeCell ref="G153:H153"/>
    <mergeCell ref="I153:J153"/>
    <mergeCell ref="A154:D154"/>
    <mergeCell ref="G154:H154"/>
    <mergeCell ref="I154:J154"/>
    <mergeCell ref="A155:D155"/>
    <mergeCell ref="G155:H155"/>
    <mergeCell ref="I155:J155"/>
    <mergeCell ref="A156:D156"/>
    <mergeCell ref="G156:H156"/>
    <mergeCell ref="I156:J156"/>
    <mergeCell ref="A157:D157"/>
    <mergeCell ref="G157:H157"/>
    <mergeCell ref="I157:J157"/>
    <mergeCell ref="A158:D158"/>
    <mergeCell ref="G158:H158"/>
    <mergeCell ref="I158:J158"/>
    <mergeCell ref="A159:D159"/>
    <mergeCell ref="G159:H159"/>
    <mergeCell ref="I159:J159"/>
    <mergeCell ref="A160:D160"/>
    <mergeCell ref="G160:H160"/>
    <mergeCell ref="I160:J160"/>
    <mergeCell ref="A161:D161"/>
    <mergeCell ref="G161:H161"/>
    <mergeCell ref="I161:J161"/>
    <mergeCell ref="A162:D162"/>
    <mergeCell ref="G162:H162"/>
    <mergeCell ref="I162:J162"/>
    <mergeCell ref="A163:D163"/>
    <mergeCell ref="G163:H163"/>
    <mergeCell ref="I163:J163"/>
    <mergeCell ref="A164:D164"/>
    <mergeCell ref="G164:H164"/>
    <mergeCell ref="I164:J164"/>
    <mergeCell ref="A165:D165"/>
    <mergeCell ref="G165:H165"/>
    <mergeCell ref="I165:J165"/>
    <mergeCell ref="A166:D166"/>
    <mergeCell ref="G166:H166"/>
    <mergeCell ref="I166:J166"/>
    <mergeCell ref="A167:D167"/>
    <mergeCell ref="G167:H167"/>
    <mergeCell ref="I167:J167"/>
    <mergeCell ref="A168:D168"/>
    <mergeCell ref="G168:H168"/>
    <mergeCell ref="I168:J168"/>
    <mergeCell ref="A169:D169"/>
    <mergeCell ref="G169:H169"/>
    <mergeCell ref="I169:J169"/>
    <mergeCell ref="A170:D170"/>
    <mergeCell ref="G170:H170"/>
    <mergeCell ref="I170:J170"/>
    <mergeCell ref="A171:D171"/>
    <mergeCell ref="G171:H171"/>
    <mergeCell ref="I171:J171"/>
    <mergeCell ref="A172:D172"/>
    <mergeCell ref="G172:H172"/>
    <mergeCell ref="I172:J172"/>
    <mergeCell ref="A173:D173"/>
    <mergeCell ref="G173:H173"/>
    <mergeCell ref="I173:J173"/>
    <mergeCell ref="A174:D174"/>
    <mergeCell ref="G174:H174"/>
    <mergeCell ref="I174:J174"/>
    <mergeCell ref="A175:D175"/>
    <mergeCell ref="G175:H175"/>
    <mergeCell ref="I175:J175"/>
    <mergeCell ref="I179:J179"/>
    <mergeCell ref="A176:D176"/>
    <mergeCell ref="G176:H176"/>
    <mergeCell ref="I176:J176"/>
    <mergeCell ref="A177:D177"/>
    <mergeCell ref="G177:H177"/>
    <mergeCell ref="I177:J177"/>
    <mergeCell ref="G180:H180"/>
    <mergeCell ref="I180:J180"/>
    <mergeCell ref="A181:D181"/>
    <mergeCell ref="G181:H181"/>
    <mergeCell ref="I181:J181"/>
    <mergeCell ref="A178:D178"/>
    <mergeCell ref="G178:H178"/>
    <mergeCell ref="I178:J178"/>
    <mergeCell ref="A179:D179"/>
    <mergeCell ref="G179:H179"/>
    <mergeCell ref="A33:I33"/>
    <mergeCell ref="F2:I2"/>
    <mergeCell ref="A188:D188"/>
    <mergeCell ref="A183:E183"/>
    <mergeCell ref="H183:J183"/>
    <mergeCell ref="H184:J184"/>
    <mergeCell ref="A185:D185"/>
    <mergeCell ref="H185:J185"/>
    <mergeCell ref="H186:J186"/>
    <mergeCell ref="A180:D180"/>
  </mergeCells>
  <printOptions/>
  <pageMargins left="0.62" right="0.11811023622047245" top="0.15748031496062992" bottom="0.15748031496062992" header="0.31496062992125984" footer="0.31496062992125984"/>
  <pageSetup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2015-04-15T08:19:26Z</cp:lastPrinted>
  <dcterms:created xsi:type="dcterms:W3CDTF">2006-09-28T05:33:49Z</dcterms:created>
  <dcterms:modified xsi:type="dcterms:W3CDTF">2016-03-25T14:11:58Z</dcterms:modified>
  <cp:category/>
  <cp:version/>
  <cp:contentType/>
  <cp:contentStatus/>
</cp:coreProperties>
</file>